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susini\Nextcloud2\Stats corses\2024\fichiers ok\"/>
    </mc:Choice>
  </mc:AlternateContent>
  <bookViews>
    <workbookView xWindow="0" yWindow="0" windowWidth="25200" windowHeight="9225" firstSheet="1" activeTab="3"/>
  </bookViews>
  <sheets>
    <sheet name="6.06 Notice" sheetId="5" r:id="rId1"/>
    <sheet name="6.06 Graphique 1" sheetId="4" r:id="rId2"/>
    <sheet name="6.06 Tableau 2" sheetId="2" r:id="rId3"/>
    <sheet name="6.06 Tableau 3" sheetId="6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TAB1">'[1]C4.4'!$A$6:$G$25</definedName>
    <definedName name="body">#REF!</definedName>
    <definedName name="calcul">'[2]Calcul_B1.1'!$A$1:$L$37</definedName>
    <definedName name="countries">#REF!</definedName>
    <definedName name="donnee">#REF!,#REF!</definedName>
    <definedName name="note">#REF!</definedName>
    <definedName name="p5_age">[3]E6C3NAGE!$A$1:$D$55</definedName>
    <definedName name="p5nr">[4]E6C3NE!$A$1:$AC$43</definedName>
    <definedName name="POpula">[5]POpula!$A$1:$I$1559</definedName>
    <definedName name="source">#REF!</definedName>
    <definedName name="Template_Y1">#REF!</definedName>
    <definedName name="Template_Y10">#REF!</definedName>
    <definedName name="Template_Y2">#REF!</definedName>
    <definedName name="Template_Y3">#REF!</definedName>
    <definedName name="Template_Y4">#REF!</definedName>
    <definedName name="Template_Y5">#REF!</definedName>
    <definedName name="Template_Y6">#REF!</definedName>
    <definedName name="Template_Y7">#REF!</definedName>
    <definedName name="Template_Y8">#REF!</definedName>
    <definedName name="Template_Y9">#REF!</definedName>
    <definedName name="unite">#REF!</definedName>
    <definedName name="_xlnm.Print_Area" localSheetId="1">'6.06 Graphique 1'!$A$1:$E$33</definedName>
    <definedName name="_xlnm.Print_Area" localSheetId="2">'6.06 Tableau 2'!$A$1:$P$31</definedName>
    <definedName name="_xlnm.Print_Area" localSheetId="3">'6.06 Tableau 3'!$A$1:$J$25</definedName>
  </definedNames>
  <calcPr calcId="162913" refMode="R1C1"/>
</workbook>
</file>

<file path=xl/calcChain.xml><?xml version="1.0" encoding="utf-8"?>
<calcChain xmlns="http://schemas.openxmlformats.org/spreadsheetml/2006/main">
  <c r="L8" i="2" l="1"/>
  <c r="A3" i="6" l="1"/>
  <c r="A3" i="2"/>
  <c r="A3" i="4"/>
  <c r="A1" i="2"/>
  <c r="A1" i="6"/>
  <c r="A1" i="4"/>
  <c r="L10" i="2" l="1"/>
  <c r="L17" i="2"/>
  <c r="K22" i="2"/>
  <c r="L22" i="2" s="1"/>
  <c r="F10" i="4" s="1"/>
  <c r="K18" i="2"/>
  <c r="K13" i="2"/>
  <c r="K8" i="2" s="1"/>
  <c r="F7" i="4" s="1"/>
  <c r="K12" i="2"/>
  <c r="L12" i="2" s="1"/>
  <c r="K11" i="2"/>
  <c r="L11" i="2" s="1"/>
  <c r="L18" i="2" l="1"/>
  <c r="F9" i="4" s="1"/>
  <c r="L19" i="2"/>
  <c r="L25" i="2"/>
  <c r="L13" i="2"/>
  <c r="F8" i="4" s="1"/>
  <c r="L20" i="2"/>
  <c r="L21" i="2"/>
  <c r="L23" i="2"/>
  <c r="L24" i="2"/>
  <c r="L14" i="2"/>
  <c r="L15" i="2"/>
  <c r="L16" i="2"/>
  <c r="K9" i="2"/>
  <c r="L9" i="2" s="1"/>
  <c r="I9" i="2" l="1"/>
  <c r="C22" i="2"/>
  <c r="M9" i="2" l="1"/>
  <c r="E17" i="6"/>
  <c r="E12" i="6"/>
  <c r="E11" i="6"/>
  <c r="E21" i="6" s="1"/>
  <c r="E8" i="6"/>
  <c r="I21" i="6"/>
  <c r="I11" i="2" l="1"/>
  <c r="J11" i="2" s="1"/>
  <c r="G9" i="2"/>
  <c r="H9" i="2" s="1"/>
  <c r="J10" i="2"/>
  <c r="O13" i="2" l="1"/>
  <c r="O18" i="2"/>
  <c r="O12" i="2"/>
  <c r="O11" i="2"/>
  <c r="O9" i="2"/>
  <c r="M12" i="2"/>
  <c r="M22" i="2"/>
  <c r="M20" i="2"/>
  <c r="M11" i="2" s="1"/>
  <c r="I13" i="2"/>
  <c r="M13" i="2"/>
  <c r="P17" i="2"/>
  <c r="P25" i="2"/>
  <c r="P24" i="2"/>
  <c r="P23" i="2"/>
  <c r="P21" i="2"/>
  <c r="P20" i="2"/>
  <c r="P19" i="2"/>
  <c r="P16" i="2"/>
  <c r="P15" i="2"/>
  <c r="P14" i="2"/>
  <c r="P10" i="2"/>
  <c r="N17" i="2"/>
  <c r="N25" i="2"/>
  <c r="N24" i="2"/>
  <c r="N23" i="2"/>
  <c r="N21" i="2"/>
  <c r="N19" i="2"/>
  <c r="N16" i="2"/>
  <c r="N15" i="2"/>
  <c r="N14" i="2"/>
  <c r="N10" i="2"/>
  <c r="G13" i="2"/>
  <c r="M18" i="2" l="1"/>
  <c r="N20" i="2"/>
  <c r="P13" i="2"/>
  <c r="M8" i="2"/>
  <c r="I18" i="2"/>
  <c r="I8" i="2" s="1"/>
  <c r="G18" i="2"/>
  <c r="I22" i="2"/>
  <c r="N22" i="2" s="1"/>
  <c r="I12" i="2"/>
  <c r="P9" i="2"/>
  <c r="J16" i="2" l="1"/>
  <c r="J8" i="2"/>
  <c r="J13" i="2"/>
  <c r="E8" i="4" s="1"/>
  <c r="J14" i="2"/>
  <c r="J24" i="2"/>
  <c r="J19" i="2"/>
  <c r="J23" i="2"/>
  <c r="J15" i="2"/>
  <c r="J25" i="2"/>
  <c r="J20" i="2"/>
  <c r="J17" i="2"/>
  <c r="E7" i="4"/>
  <c r="J21" i="2"/>
  <c r="N8" i="2"/>
  <c r="P12" i="2"/>
  <c r="J12" i="2"/>
  <c r="J22" i="2"/>
  <c r="E10" i="4" s="1"/>
  <c r="J9" i="2"/>
  <c r="N9" i="2"/>
  <c r="J18" i="2"/>
  <c r="E9" i="4" s="1"/>
  <c r="N11" i="2"/>
  <c r="P11" i="2"/>
  <c r="N12" i="2"/>
  <c r="H21" i="6" l="1"/>
  <c r="C21" i="6"/>
  <c r="D21" i="6"/>
  <c r="F21" i="6"/>
  <c r="G21" i="6"/>
  <c r="B21" i="6"/>
  <c r="O22" i="2" l="1"/>
  <c r="P18" i="2"/>
  <c r="N13" i="2"/>
  <c r="P22" i="2" l="1"/>
  <c r="O8" i="2"/>
  <c r="P8" i="2" s="1"/>
  <c r="N18" i="2"/>
  <c r="H24" i="2"/>
  <c r="H23" i="2"/>
  <c r="H22" i="2"/>
  <c r="D10" i="4" s="1"/>
  <c r="H20" i="2"/>
  <c r="H19" i="2"/>
  <c r="H18" i="2"/>
  <c r="D9" i="4" s="1"/>
  <c r="H10" i="2"/>
  <c r="G12" i="2"/>
  <c r="H12" i="2" s="1"/>
  <c r="G11" i="2"/>
  <c r="H11" i="2" s="1"/>
  <c r="G22" i="2"/>
  <c r="G8" i="2" s="1"/>
  <c r="H17" i="2" l="1"/>
  <c r="H16" i="2"/>
  <c r="H15" i="2"/>
  <c r="H14" i="2"/>
  <c r="H8" i="2"/>
  <c r="D7" i="4" s="1"/>
  <c r="H13" i="2"/>
  <c r="D8" i="4" s="1"/>
  <c r="H21" i="2"/>
  <c r="H25" i="2"/>
  <c r="E18" i="2"/>
  <c r="E12" i="2"/>
  <c r="C12" i="2"/>
  <c r="D12" i="2" s="1"/>
  <c r="E14" i="2"/>
  <c r="E13" i="2" s="1"/>
  <c r="E22" i="2"/>
  <c r="E11" i="2"/>
  <c r="C11" i="2"/>
  <c r="D10" i="2"/>
  <c r="D11" i="2"/>
  <c r="C18" i="2"/>
  <c r="C14" i="2"/>
  <c r="C13" i="2" s="1"/>
  <c r="C8" i="2" s="1"/>
  <c r="D22" i="2" s="1"/>
  <c r="B10" i="4" s="1"/>
  <c r="C9" i="2" l="1"/>
  <c r="D9" i="2" s="1"/>
  <c r="E9" i="2"/>
  <c r="D25" i="2"/>
  <c r="E8" i="2"/>
  <c r="E7" i="2"/>
  <c r="F12" i="2" l="1"/>
  <c r="F10" i="2"/>
  <c r="F11" i="2"/>
  <c r="F23" i="2"/>
  <c r="F25" i="2"/>
  <c r="F13" i="2"/>
  <c r="C8" i="4" s="1"/>
  <c r="F16" i="2"/>
  <c r="F19" i="2"/>
  <c r="F9" i="2"/>
  <c r="F24" i="2"/>
  <c r="F21" i="2"/>
  <c r="F14" i="2"/>
  <c r="F15" i="2"/>
  <c r="F8" i="2"/>
  <c r="C7" i="4" s="1"/>
  <c r="F18" i="2"/>
  <c r="C9" i="4" s="1"/>
  <c r="F20" i="2"/>
  <c r="F17" i="2"/>
  <c r="F22" i="2"/>
  <c r="C10" i="4" s="1"/>
  <c r="D19" i="2"/>
  <c r="D20" i="2"/>
  <c r="D21" i="2"/>
  <c r="D18" i="2"/>
  <c r="B9" i="4" s="1"/>
  <c r="D17" i="2"/>
  <c r="D13" i="2"/>
  <c r="B8" i="4" s="1"/>
  <c r="D16" i="2"/>
  <c r="D8" i="2"/>
  <c r="B7" i="4" s="1"/>
  <c r="D23" i="2"/>
  <c r="D15" i="2"/>
  <c r="D14" i="2"/>
</calcChain>
</file>

<file path=xl/sharedStrings.xml><?xml version="1.0" encoding="utf-8"?>
<sst xmlns="http://schemas.openxmlformats.org/spreadsheetml/2006/main" count="103" uniqueCount="69">
  <si>
    <t>CPGE</t>
  </si>
  <si>
    <t>STS</t>
  </si>
  <si>
    <t>Ensemble supérieur</t>
  </si>
  <si>
    <t>Université</t>
  </si>
  <si>
    <t>hors inscriptions simultanées en CPGE et par série</t>
  </si>
  <si>
    <t>Baccalauréat général</t>
  </si>
  <si>
    <r>
      <rPr>
        <b/>
        <sz val="8"/>
        <rFont val="Arial"/>
        <family val="2"/>
      </rPr>
      <t>1.</t>
    </r>
    <r>
      <rPr>
        <sz val="8"/>
        <rFont val="Arial"/>
        <family val="2"/>
      </rPr>
      <t xml:space="preserve"> La source utilisée pour recenser les apprentis (SIFA) ne distingue pas le détail des séries du bac et ne permet donc pas d'inclure les taux d'inscriptions en STS en apprentissage à ce niveau de détail.</t>
    </r>
  </si>
  <si>
    <r>
      <rPr>
        <b/>
        <sz val="8"/>
        <rFont val="Arial"/>
        <family val="2"/>
      </rPr>
      <t xml:space="preserve">2. </t>
    </r>
    <r>
      <rPr>
        <sz val="8"/>
        <rFont val="Arial"/>
        <family val="2"/>
      </rPr>
      <t>Formations d’ingénieurs ou cycle préparatoire intégré.</t>
    </r>
  </si>
  <si>
    <t>Bac général</t>
  </si>
  <si>
    <t>Bac professionnel</t>
  </si>
  <si>
    <t xml:space="preserve">  dont CPGE sciences</t>
  </si>
  <si>
    <t>[2] Évolution des taux d'inscription dans l'enseignement supérieur</t>
  </si>
  <si>
    <t>2019</t>
  </si>
  <si>
    <t>2020</t>
  </si>
  <si>
    <t>Baccalauréat technologique</t>
  </si>
  <si>
    <t>Baccalauréat professionnel</t>
  </si>
  <si>
    <t>Tous baccalauréats</t>
  </si>
  <si>
    <t>Source : systèmes d'information des ministères chargés de l'Éducation nationale, de l'Enseignement supérieur et de l'Agriculture. Traitement SIES-MESR.</t>
  </si>
  <si>
    <t>Ensemble tous bac</t>
  </si>
  <si>
    <r>
      <rPr>
        <b/>
        <sz val="8"/>
        <rFont val="Arial"/>
        <family val="2"/>
      </rPr>
      <t>Note : l</t>
    </r>
    <r>
      <rPr>
        <sz val="8"/>
        <rFont val="Arial"/>
        <family val="2"/>
      </rPr>
      <t>es étudiants dont l'académie du bac n'est pas connue se sont vus attribuer une académie au prorata des effectifs académiques constatés et sont donc inclus dans ce tableau.</t>
    </r>
  </si>
  <si>
    <t xml:space="preserve">  dont préparation BUT (3)</t>
  </si>
  <si>
    <r>
      <rPr>
        <b/>
        <sz val="8"/>
        <rFont val="Arial"/>
        <family val="2"/>
      </rPr>
      <t>3.</t>
    </r>
    <r>
      <rPr>
        <sz val="8"/>
        <rFont val="Arial"/>
        <family val="2"/>
      </rPr>
      <t> À partir de la rentrée 2021, le BUT remplace le DUT.</t>
    </r>
  </si>
  <si>
    <t>Sommaire</t>
  </si>
  <si>
    <t>[1] Évolution des taux d'inscription des bacheliers dans l'enseignement supérieur</t>
  </si>
  <si>
    <t>Précisions</t>
  </si>
  <si>
    <t>Source</t>
  </si>
  <si>
    <t>Systèmes d'information des ministères chargés de l'Éducation nationale, de l'Enseignement supérieur et de l'Agriculture. Traitement SIES-MESR.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</si>
  <si>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</si>
  <si>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</si>
  <si>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</si>
  <si>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>(blanc)</t>
    </r>
    <r>
      <rPr>
        <sz val="8"/>
        <rFont val="Arial"/>
        <family val="2"/>
      </rPr>
      <t xml:space="preserve"> Absence d’effectif ou pas d’effectif possible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</si>
  <si>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</si>
  <si>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</si>
  <si>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Nouveaux bacheliers</t>
  </si>
  <si>
    <t>Nouveaux entrants</t>
  </si>
  <si>
    <t>05-Langues</t>
  </si>
  <si>
    <t>10-STAPS</t>
  </si>
  <si>
    <t>11-Médecine</t>
  </si>
  <si>
    <t>12-Odonto</t>
  </si>
  <si>
    <t>14-IUT</t>
  </si>
  <si>
    <t>32-Pluri let lang sc hum</t>
  </si>
  <si>
    <t>33-Pluri Sciences</t>
  </si>
  <si>
    <t>34-Pluri-Santé</t>
  </si>
  <si>
    <t xml:space="preserve">Bac technologique: </t>
  </si>
  <si>
    <t xml:space="preserve">nouveaux bacheliers </t>
  </si>
  <si>
    <t>6.06 Les taux d’inscription des nouveaux bacheliers dans l’enseignement supérieur</t>
  </si>
  <si>
    <t>Champ : Région Corse</t>
  </si>
  <si>
    <t>Disciplines</t>
  </si>
  <si>
    <t xml:space="preserve">Actualisé le </t>
  </si>
  <si>
    <t>Repères statistiques corses</t>
  </si>
  <si>
    <t>Publication annuelle de la division de la prospective et des statistiques académiques (DPSA) de l'Académie de Corse.</t>
  </si>
  <si>
    <t>https://www.ac-corse.fr/l-academie-en-chiffres-123583</t>
  </si>
  <si>
    <t>DPSA, RSC 2024</t>
  </si>
  <si>
    <t>RERS 2024</t>
  </si>
  <si>
    <r>
      <t>Population concernée</t>
    </r>
    <r>
      <rPr>
        <sz val="8"/>
        <rFont val="Arial"/>
        <family val="2"/>
      </rPr>
      <t xml:space="preserve"> – Bacheliers s’inscrivant dans un établissement de l’enseignement supérieur en France l’année d’obtention du baccalauréat.</t>
    </r>
  </si>
  <si>
    <r>
      <t>Taux d’inscription ou taux de poursuite</t>
    </r>
    <r>
      <rPr>
        <sz val="8"/>
        <rFont val="Arial"/>
        <family val="2"/>
      </rPr>
      <t xml:space="preserve"> - Les taux se rapportent à des inscriptions de nouveaux bacheliers dans le supérieur (et non aux individus). Ces taux sont calculés hors inscriptions simultanées université-CPGE pour neutraliser l’effet de la loi 2013.</t>
    </r>
  </si>
  <si>
    <t>RERS 2024, DEPP, SIES</t>
  </si>
  <si>
    <t>Nb</t>
  </si>
  <si>
    <t>%</t>
  </si>
  <si>
    <t>Femmes 2023</t>
  </si>
  <si>
    <t>Hommes 2023</t>
  </si>
  <si>
    <t>Total</t>
  </si>
  <si>
    <t>[3] Évolution des nouveaux bacheliers 2023/2024 en 1ère année de cursus licence</t>
  </si>
  <si>
    <t>01-Droit et sciences politique</t>
  </si>
  <si>
    <t xml:space="preserve">02-Science économie et gestion </t>
  </si>
  <si>
    <t>04-Lettres et  langues</t>
  </si>
  <si>
    <t>06-Sciences  humaines et  sociales</t>
  </si>
  <si>
    <t>09-Science  vie et terre</t>
  </si>
  <si>
    <t>15-Sciences fondamentales  appl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</si>
</sst>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_(* #,##0_);_(* \(#,##0\);_(* &quot;-&quot;_);_(@_)"/>
    <numFmt numFmtId="166" formatCode="_(* #,##0.00_);_(* \(#,##0.00\);_(* &quot;-&quot;??_);_(@_)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#,##0.0"/>
    <numFmt numFmtId="170" formatCode="[$-F800]dddd\,\ mmmm\ dd\,\ yyyy"/>
  </numFmts>
  <fonts count="49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i/>
      <sz val="10"/>
      <color indexed="23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17"/>
      <name val="Arial"/>
      <family val="2"/>
    </font>
    <font>
      <b/>
      <sz val="8"/>
      <color indexed="8"/>
      <name val="MS Sans Serif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MS Sans Serif"/>
      <family val="2"/>
    </font>
    <font>
      <sz val="10"/>
      <color indexed="62"/>
      <name val="Arial"/>
      <family val="2"/>
    </font>
    <font>
      <sz val="8"/>
      <name val="Arial"/>
      <family val="2"/>
      <charset val="238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System"/>
      <family val="2"/>
    </font>
    <font>
      <b/>
      <sz val="10"/>
      <color indexed="63"/>
      <name val="Arial"/>
      <family val="2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b/>
      <sz val="18"/>
      <color indexed="56"/>
      <name val="Cambria"/>
      <family val="2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1"/>
      <name val="Calibri"/>
      <family val="2"/>
      <scheme val="minor"/>
    </font>
    <font>
      <b/>
      <i/>
      <sz val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indexed="64"/>
      </top>
      <bottom/>
      <diagonal/>
    </border>
  </borders>
  <cellStyleXfs count="8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3" borderId="0" applyNumberFormat="0" applyBorder="0" applyAlignment="0" applyProtection="0"/>
    <xf numFmtId="0" fontId="1" fillId="16" borderId="1"/>
    <xf numFmtId="0" fontId="13" fillId="17" borderId="2" applyNumberFormat="0" applyAlignment="0" applyProtection="0"/>
    <xf numFmtId="0" fontId="1" fillId="0" borderId="3"/>
    <xf numFmtId="0" fontId="14" fillId="18" borderId="5" applyNumberFormat="0" applyAlignment="0" applyProtection="0"/>
    <xf numFmtId="0" fontId="15" fillId="19" borderId="0">
      <alignment horizontal="center"/>
    </xf>
    <xf numFmtId="0" fontId="16" fillId="19" borderId="0">
      <alignment horizontal="center" vertical="center"/>
    </xf>
    <xf numFmtId="0" fontId="8" fillId="20" borderId="0">
      <alignment horizontal="center" wrapText="1"/>
    </xf>
    <xf numFmtId="0" fontId="17" fillId="19" borderId="0">
      <alignment horizontal="center"/>
    </xf>
    <xf numFmtId="165" fontId="1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9" fillId="21" borderId="1" applyBorder="0">
      <protection locked="0"/>
    </xf>
    <xf numFmtId="0" fontId="20" fillId="0" borderId="0" applyNumberFormat="0" applyFill="0" applyBorder="0" applyAlignment="0" applyProtection="0"/>
    <xf numFmtId="0" fontId="21" fillId="19" borderId="3">
      <alignment horizontal="left"/>
    </xf>
    <xf numFmtId="0" fontId="22" fillId="19" borderId="0">
      <alignment horizontal="left"/>
    </xf>
    <xf numFmtId="0" fontId="23" fillId="4" borderId="0" applyNumberFormat="0" applyBorder="0" applyAlignment="0" applyProtection="0"/>
    <xf numFmtId="0" fontId="24" fillId="22" borderId="0">
      <alignment horizontal="right" vertical="top" textRotation="90" wrapText="1"/>
    </xf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7" borderId="2" applyNumberFormat="0" applyAlignment="0" applyProtection="0"/>
    <xf numFmtId="0" fontId="9" fillId="20" borderId="0">
      <alignment horizontal="center"/>
    </xf>
    <xf numFmtId="0" fontId="1" fillId="19" borderId="9">
      <alignment wrapText="1"/>
    </xf>
    <xf numFmtId="0" fontId="30" fillId="19" borderId="10"/>
    <xf numFmtId="0" fontId="30" fillId="19" borderId="11"/>
    <xf numFmtId="0" fontId="1" fillId="19" borderId="12">
      <alignment horizontal="center" wrapText="1"/>
    </xf>
    <xf numFmtId="0" fontId="6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8" fillId="0" borderId="0" applyFont="0" applyFill="0" applyBorder="0" applyAlignment="0" applyProtection="0"/>
    <xf numFmtId="0" fontId="32" fillId="23" borderId="0" applyNumberFormat="0" applyBorder="0" applyAlignment="0" applyProtection="0"/>
    <xf numFmtId="0" fontId="33" fillId="0" borderId="0"/>
    <xf numFmtId="0" fontId="8" fillId="0" borderId="0"/>
    <xf numFmtId="0" fontId="41" fillId="0" borderId="0"/>
    <xf numFmtId="0" fontId="8" fillId="0" borderId="0"/>
    <xf numFmtId="0" fontId="10" fillId="0" borderId="0"/>
    <xf numFmtId="0" fontId="8" fillId="0" borderId="0"/>
    <xf numFmtId="0" fontId="41" fillId="0" borderId="0"/>
    <xf numFmtId="0" fontId="10" fillId="0" borderId="0"/>
    <xf numFmtId="0" fontId="8" fillId="0" borderId="0"/>
    <xf numFmtId="0" fontId="8" fillId="24" borderId="13" applyNumberFormat="0" applyFont="0" applyAlignment="0" applyProtection="0"/>
    <xf numFmtId="0" fontId="34" fillId="17" borderId="14" applyNumberFormat="0" applyAlignment="0" applyProtection="0"/>
    <xf numFmtId="9" fontId="8" fillId="0" borderId="0" applyFont="0" applyFill="0" applyBorder="0" applyAlignment="0" applyProtection="0"/>
    <xf numFmtId="9" fontId="8" fillId="0" borderId="0" applyNumberFormat="0" applyFont="0" applyFill="0" applyBorder="0" applyAlignment="0" applyProtection="0"/>
    <xf numFmtId="9" fontId="8" fillId="0" borderId="0" applyNumberFormat="0" applyFont="0" applyFill="0" applyBorder="0" applyAlignment="0" applyProtection="0"/>
    <xf numFmtId="0" fontId="1" fillId="19" borderId="3"/>
    <xf numFmtId="0" fontId="16" fillId="19" borderId="0">
      <alignment horizontal="right"/>
    </xf>
    <xf numFmtId="0" fontId="35" fillId="25" borderId="0">
      <alignment horizontal="center"/>
    </xf>
    <xf numFmtId="0" fontId="36" fillId="20" borderId="0"/>
    <xf numFmtId="0" fontId="37" fillId="22" borderId="15">
      <alignment horizontal="left" vertical="top" wrapText="1"/>
    </xf>
    <xf numFmtId="0" fontId="37" fillId="22" borderId="16">
      <alignment horizontal="left" vertical="top"/>
    </xf>
    <xf numFmtId="37" fontId="38" fillId="0" borderId="0"/>
    <xf numFmtId="0" fontId="15" fillId="19" borderId="0">
      <alignment horizontal="center"/>
    </xf>
    <xf numFmtId="0" fontId="39" fillId="0" borderId="0" applyNumberFormat="0" applyFill="0" applyBorder="0" applyAlignment="0" applyProtection="0"/>
    <xf numFmtId="0" fontId="3" fillId="19" borderId="0"/>
    <xf numFmtId="0" fontId="40" fillId="0" borderId="0" applyNumberFormat="0" applyFill="0" applyBorder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6" fillId="0" borderId="19" applyNumberFormat="0" applyFill="0" applyAlignment="0" applyProtection="0"/>
  </cellStyleXfs>
  <cellXfs count="10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164" fontId="0" fillId="0" borderId="0" xfId="0" applyNumberFormat="1"/>
    <xf numFmtId="0" fontId="5" fillId="0" borderId="0" xfId="0" applyFont="1" applyAlignment="1"/>
    <xf numFmtId="3" fontId="8" fillId="0" borderId="0" xfId="0" applyNumberFormat="1" applyFont="1"/>
    <xf numFmtId="0" fontId="0" fillId="0" borderId="0" xfId="0" applyFill="1" applyBorder="1"/>
    <xf numFmtId="0" fontId="43" fillId="0" borderId="0" xfId="60" applyFont="1"/>
    <xf numFmtId="0" fontId="8" fillId="0" borderId="0" xfId="56"/>
    <xf numFmtId="0" fontId="43" fillId="0" borderId="0" xfId="56" applyFont="1"/>
    <xf numFmtId="0" fontId="8" fillId="0" borderId="0" xfId="56" applyFont="1"/>
    <xf numFmtId="0" fontId="7" fillId="0" borderId="0" xfId="56" applyFont="1" applyAlignment="1">
      <alignment wrapText="1"/>
    </xf>
    <xf numFmtId="0" fontId="1" fillId="0" borderId="0" xfId="56" applyFont="1" applyAlignment="1">
      <alignment wrapText="1"/>
    </xf>
    <xf numFmtId="0" fontId="1" fillId="0" borderId="0" xfId="56" applyFont="1"/>
    <xf numFmtId="170" fontId="43" fillId="0" borderId="0" xfId="58" applyNumberFormat="1" applyFont="1" applyAlignment="1">
      <alignment horizontal="right" wrapText="1"/>
    </xf>
    <xf numFmtId="14" fontId="43" fillId="0" borderId="0" xfId="58" applyNumberFormat="1" applyFont="1" applyAlignment="1">
      <alignment horizontal="right" wrapText="1"/>
    </xf>
    <xf numFmtId="0" fontId="44" fillId="0" borderId="17" xfId="80"/>
    <xf numFmtId="0" fontId="8" fillId="0" borderId="0" xfId="58"/>
    <xf numFmtId="0" fontId="8" fillId="0" borderId="0" xfId="60" applyFont="1" applyAlignment="1">
      <alignment horizontal="left" vertical="center" wrapText="1"/>
    </xf>
    <xf numFmtId="0" fontId="6" fillId="0" borderId="0" xfId="50" applyAlignment="1" applyProtection="1">
      <alignment vertical="center" wrapText="1"/>
    </xf>
    <xf numFmtId="164" fontId="8" fillId="0" borderId="0" xfId="0" applyNumberFormat="1" applyFont="1"/>
    <xf numFmtId="0" fontId="9" fillId="0" borderId="0" xfId="56" applyFont="1" applyFill="1" applyAlignment="1">
      <alignment vertical="center" wrapText="1"/>
    </xf>
    <xf numFmtId="0" fontId="9" fillId="0" borderId="0" xfId="56" applyFont="1" applyFill="1" applyAlignment="1">
      <alignment vertical="center"/>
    </xf>
    <xf numFmtId="0" fontId="3" fillId="0" borderId="0" xfId="56" applyFont="1" applyAlignment="1">
      <alignment horizontal="justify" vertical="center" wrapText="1"/>
    </xf>
    <xf numFmtId="0" fontId="9" fillId="0" borderId="0" xfId="56" applyFont="1" applyAlignment="1">
      <alignment vertical="center" wrapText="1"/>
    </xf>
    <xf numFmtId="0" fontId="1" fillId="0" borderId="0" xfId="56" applyFont="1" applyAlignment="1">
      <alignment horizontal="justify" vertical="center" wrapText="1"/>
    </xf>
    <xf numFmtId="0" fontId="45" fillId="0" borderId="18" xfId="81" applyAlignment="1">
      <alignment vertical="center"/>
    </xf>
    <xf numFmtId="0" fontId="45" fillId="0" borderId="18" xfId="81" applyAlignment="1"/>
    <xf numFmtId="0" fontId="46" fillId="0" borderId="0" xfId="82" applyBorder="1" applyAlignment="1">
      <alignment vertical="center"/>
    </xf>
    <xf numFmtId="0" fontId="46" fillId="0" borderId="0" xfId="82" applyBorder="1"/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1" fontId="1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169" fontId="4" fillId="0" borderId="0" xfId="0" applyNumberFormat="1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9" fontId="1" fillId="0" borderId="0" xfId="0" applyNumberFormat="1" applyFont="1" applyBorder="1" applyAlignment="1">
      <alignment vertical="center"/>
    </xf>
    <xf numFmtId="3" fontId="3" fillId="0" borderId="0" xfId="56" applyNumberFormat="1" applyFont="1" applyBorder="1" applyAlignment="1">
      <alignment vertical="center"/>
    </xf>
    <xf numFmtId="164" fontId="3" fillId="0" borderId="0" xfId="56" applyNumberFormat="1" applyFont="1" applyBorder="1" applyAlignment="1">
      <alignment vertical="center"/>
    </xf>
    <xf numFmtId="0" fontId="3" fillId="0" borderId="0" xfId="56" applyNumberFormat="1" applyFont="1" applyBorder="1" applyAlignment="1">
      <alignment vertical="center"/>
    </xf>
    <xf numFmtId="0" fontId="3" fillId="0" borderId="0" xfId="56" applyNumberFormat="1" applyFont="1" applyBorder="1" applyAlignment="1">
      <alignment horizontal="right" vertical="center"/>
    </xf>
    <xf numFmtId="0" fontId="1" fillId="26" borderId="0" xfId="0" applyNumberFormat="1" applyFont="1" applyFill="1" applyBorder="1" applyAlignment="1">
      <alignment vertical="center"/>
    </xf>
    <xf numFmtId="0" fontId="4" fillId="26" borderId="0" xfId="0" applyNumberFormat="1" applyFont="1" applyFill="1" applyBorder="1" applyAlignment="1">
      <alignment vertical="center"/>
    </xf>
    <xf numFmtId="164" fontId="4" fillId="26" borderId="0" xfId="0" applyNumberFormat="1" applyFont="1" applyFill="1" applyBorder="1" applyAlignment="1">
      <alignment vertical="center"/>
    </xf>
    <xf numFmtId="169" fontId="3" fillId="0" borderId="0" xfId="56" applyNumberFormat="1" applyFont="1" applyBorder="1" applyAlignment="1">
      <alignment horizontal="right" vertical="center"/>
    </xf>
    <xf numFmtId="1" fontId="3" fillId="0" borderId="0" xfId="56" applyNumberFormat="1" applyFont="1" applyBorder="1" applyAlignment="1">
      <alignment horizontal="right" vertical="center"/>
    </xf>
    <xf numFmtId="1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NumberFormat="1" applyFont="1" applyBorder="1" applyAlignment="1">
      <alignment vertical="center"/>
    </xf>
    <xf numFmtId="169" fontId="4" fillId="0" borderId="0" xfId="0" applyNumberFormat="1" applyFont="1" applyBorder="1" applyAlignment="1">
      <alignment vertical="center"/>
    </xf>
    <xf numFmtId="1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56" applyFont="1" applyBorder="1" applyAlignment="1">
      <alignment vertical="center"/>
    </xf>
    <xf numFmtId="0" fontId="1" fillId="0" borderId="0" xfId="56" applyFont="1" applyBorder="1" applyAlignment="1">
      <alignment vertical="center"/>
    </xf>
    <xf numFmtId="164" fontId="1" fillId="0" borderId="0" xfId="56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 wrapText="1"/>
    </xf>
    <xf numFmtId="1" fontId="3" fillId="0" borderId="0" xfId="0" applyNumberFormat="1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56" applyFont="1" applyFill="1" applyBorder="1" applyAlignment="1">
      <alignment vertical="center" wrapText="1"/>
    </xf>
    <xf numFmtId="3" fontId="1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8" fillId="0" borderId="0" xfId="0" applyNumberFormat="1" applyFont="1" applyBorder="1" applyAlignment="1">
      <alignment vertical="center"/>
    </xf>
    <xf numFmtId="0" fontId="47" fillId="0" borderId="0" xfId="0" applyFont="1" applyBorder="1" applyAlignment="1">
      <alignment vertical="center"/>
    </xf>
    <xf numFmtId="164" fontId="47" fillId="0" borderId="0" xfId="0" applyNumberFormat="1" applyFont="1" applyBorder="1" applyAlignment="1">
      <alignment vertical="center"/>
    </xf>
    <xf numFmtId="0" fontId="3" fillId="0" borderId="11" xfId="56" applyFont="1" applyFill="1" applyBorder="1" applyAlignment="1">
      <alignment vertical="center"/>
    </xf>
    <xf numFmtId="49" fontId="3" fillId="0" borderId="11" xfId="56" applyNumberFormat="1" applyFont="1" applyFill="1" applyBorder="1" applyAlignment="1">
      <alignment horizontal="right" vertical="center"/>
    </xf>
    <xf numFmtId="0" fontId="3" fillId="0" borderId="11" xfId="56" applyFont="1" applyFill="1" applyBorder="1" applyAlignment="1">
      <alignment horizontal="right" vertical="center"/>
    </xf>
    <xf numFmtId="0" fontId="1" fillId="0" borderId="11" xfId="0" applyFont="1" applyFill="1" applyBorder="1" applyAlignment="1">
      <alignment vertical="center"/>
    </xf>
    <xf numFmtId="1" fontId="3" fillId="0" borderId="11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vertical="center"/>
    </xf>
    <xf numFmtId="1" fontId="48" fillId="0" borderId="11" xfId="0" applyNumberFormat="1" applyFont="1" applyFill="1" applyBorder="1" applyAlignment="1">
      <alignment horizontal="center" vertical="center"/>
    </xf>
    <xf numFmtId="3" fontId="48" fillId="0" borderId="0" xfId="56" applyNumberFormat="1" applyFont="1" applyBorder="1" applyAlignment="1">
      <alignment vertical="center"/>
    </xf>
    <xf numFmtId="169" fontId="48" fillId="0" borderId="0" xfId="56" applyNumberFormat="1" applyFont="1" applyBorder="1" applyAlignment="1">
      <alignment vertical="center"/>
    </xf>
    <xf numFmtId="169" fontId="48" fillId="0" borderId="0" xfId="56" applyNumberFormat="1" applyFont="1" applyBorder="1" applyAlignment="1">
      <alignment horizontal="right" vertical="center"/>
    </xf>
    <xf numFmtId="169" fontId="4" fillId="0" borderId="0" xfId="56" applyNumberFormat="1" applyFont="1" applyBorder="1" applyAlignment="1">
      <alignment vertical="center"/>
    </xf>
    <xf numFmtId="164" fontId="48" fillId="0" borderId="0" xfId="56" applyNumberFormat="1" applyFont="1" applyBorder="1" applyAlignment="1">
      <alignment vertical="center"/>
    </xf>
    <xf numFmtId="164" fontId="48" fillId="0" borderId="0" xfId="56" applyNumberFormat="1" applyFont="1" applyBorder="1" applyAlignment="1">
      <alignment horizontal="right" vertical="center"/>
    </xf>
    <xf numFmtId="0" fontId="48" fillId="0" borderId="0" xfId="56" applyNumberFormat="1" applyFont="1" applyBorder="1" applyAlignment="1">
      <alignment vertical="center"/>
    </xf>
    <xf numFmtId="0" fontId="1" fillId="0" borderId="0" xfId="56" applyNumberFormat="1" applyFont="1" applyBorder="1" applyAlignment="1">
      <alignment horizontal="right" vertical="center"/>
    </xf>
    <xf numFmtId="164" fontId="4" fillId="0" borderId="0" xfId="56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3" fontId="3" fillId="0" borderId="2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</cellXfs>
  <cellStyles count="8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Bad" xfId="19"/>
    <cellStyle name="bin" xfId="20"/>
    <cellStyle name="Calculation" xfId="21"/>
    <cellStyle name="cell" xfId="22"/>
    <cellStyle name="Check Cell" xfId="23"/>
    <cellStyle name="Col&amp;RowHeadings" xfId="24"/>
    <cellStyle name="ColCodes" xfId="25"/>
    <cellStyle name="ColTitles" xfId="26"/>
    <cellStyle name="column" xfId="27"/>
    <cellStyle name="Comma [0]_B3.1a" xfId="28"/>
    <cellStyle name="Comma 2" xfId="29"/>
    <cellStyle name="Comma_B3.1a" xfId="30"/>
    <cellStyle name="Currency [0]_B3.1a" xfId="31"/>
    <cellStyle name="Currency_B3.1a" xfId="32"/>
    <cellStyle name="DataEntryCells" xfId="33"/>
    <cellStyle name="Explanatory Text" xfId="34"/>
    <cellStyle name="formula" xfId="35"/>
    <cellStyle name="gap" xfId="36"/>
    <cellStyle name="Good" xfId="37"/>
    <cellStyle name="GreyBackground" xfId="38"/>
    <cellStyle name="Heading 1" xfId="39"/>
    <cellStyle name="Heading 2" xfId="40"/>
    <cellStyle name="Heading 3" xfId="41"/>
    <cellStyle name="Heading 4" xfId="42"/>
    <cellStyle name="Hyperlink 2" xfId="43"/>
    <cellStyle name="Input" xfId="44"/>
    <cellStyle name="ISC" xfId="45"/>
    <cellStyle name="level1a" xfId="46"/>
    <cellStyle name="level2" xfId="47"/>
    <cellStyle name="level2a" xfId="48"/>
    <cellStyle name="level3" xfId="49"/>
    <cellStyle name="Lien hypertexte 2" xfId="50"/>
    <cellStyle name="Lien hypertexte 3" xfId="51"/>
    <cellStyle name="Linked Cell" xfId="52"/>
    <cellStyle name="Migliaia (0)_conti99" xfId="53"/>
    <cellStyle name="Neutral" xfId="54"/>
    <cellStyle name="Normaali_Y8_Fin02" xfId="55"/>
    <cellStyle name="Normal" xfId="0" builtinId="0"/>
    <cellStyle name="Normal 11" xfId="56"/>
    <cellStyle name="Normal 2" xfId="57"/>
    <cellStyle name="Normal 2 2" xfId="58"/>
    <cellStyle name="Normal 2 3" xfId="59"/>
    <cellStyle name="Normal 2_TC_A1" xfId="60"/>
    <cellStyle name="Normal 3" xfId="61"/>
    <cellStyle name="Normal 3 2" xfId="62"/>
    <cellStyle name="Normal 4" xfId="63"/>
    <cellStyle name="Note" xfId="64"/>
    <cellStyle name="Output" xfId="65"/>
    <cellStyle name="Percent 2" xfId="66"/>
    <cellStyle name="Percent_1 SubOverv.USd" xfId="67"/>
    <cellStyle name="Prozent_SubCatperStud" xfId="68"/>
    <cellStyle name="row" xfId="69"/>
    <cellStyle name="RowCodes" xfId="70"/>
    <cellStyle name="Row-Col Headings" xfId="71"/>
    <cellStyle name="RowTitles_CENTRAL_GOVT" xfId="72"/>
    <cellStyle name="RowTitles-Col2" xfId="73"/>
    <cellStyle name="RowTitles-Detail" xfId="74"/>
    <cellStyle name="Standard_Info" xfId="75"/>
    <cellStyle name="temp" xfId="76"/>
    <cellStyle name="Title" xfId="77"/>
    <cellStyle name="title1" xfId="78"/>
    <cellStyle name="Titre 1" xfId="80" builtinId="16"/>
    <cellStyle name="Titre 2" xfId="81" builtinId="17"/>
    <cellStyle name="Titre 3" xfId="82" builtinId="18"/>
    <cellStyle name="Warning Text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'6.06 Graphique 1'!$A$3</c:f>
          <c:strCache>
            <c:ptCount val="1"/>
            <c:pt idx="0">
              <c:v>[1] Évolution des taux d'inscription des bacheliers dans l'enseignement supérieur</c:v>
            </c:pt>
          </c:strCache>
        </c:strRef>
      </c:tx>
      <c:layout/>
      <c:overlay val="0"/>
      <c:txPr>
        <a:bodyPr/>
        <a:lstStyle/>
        <a:p>
          <a:pPr>
            <a:defRPr sz="1000" b="1"/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5388813280569048E-2"/>
          <c:y val="0.12037037037037036"/>
          <c:w val="0.87835525729150921"/>
          <c:h val="0.77685987168270632"/>
        </c:manualLayout>
      </c:layout>
      <c:lineChart>
        <c:grouping val="standard"/>
        <c:varyColors val="0"/>
        <c:ser>
          <c:idx val="1"/>
          <c:order val="0"/>
          <c:tx>
            <c:strRef>
              <c:f>'6.06 Graphique 1'!$A$8</c:f>
              <c:strCache>
                <c:ptCount val="1"/>
                <c:pt idx="0">
                  <c:v>Baccalauréat général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B1-4305-8FC2-A6D8FC59B2F2}"/>
                </c:ext>
              </c:extLst>
            </c:dLbl>
            <c:dLbl>
              <c:idx val="1"/>
              <c:layout/>
              <c:dLblPos val="t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0B1-4305-8FC2-A6D8FC59B2F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B1-4305-8FC2-A6D8FC59B2F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B1-4305-8FC2-A6D8FC59B2F2}"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0B1-4305-8FC2-A6D8FC59B2F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B1-4305-8FC2-A6D8FC59B2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B1-4305-8FC2-A6D8FC59B2F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B1-4305-8FC2-A6D8FC59B2F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B1-4305-8FC2-A6D8FC59B2F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B1-4305-8FC2-A6D8FC59B2F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B1-4305-8FC2-A6D8FC59B2F2}"/>
                </c:ext>
              </c:extLst>
            </c:dLbl>
            <c:spPr>
              <a:noFill/>
              <a:ln w="25400">
                <a:noFill/>
              </a:ln>
            </c:sp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'6.06 Graphique 1'!$B$6:$F$6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strCache>
            </c:strRef>
          </c:cat>
          <c:val>
            <c:numRef>
              <c:f>'6.06 Graphique 1'!$B$8:$F$8</c:f>
              <c:numCache>
                <c:formatCode>0.0</c:formatCode>
                <c:ptCount val="5"/>
                <c:pt idx="0">
                  <c:v>67.803330689928629</c:v>
                </c:pt>
                <c:pt idx="1">
                  <c:v>65.088757396449708</c:v>
                </c:pt>
                <c:pt idx="2">
                  <c:v>63.588190764572296</c:v>
                </c:pt>
                <c:pt idx="3">
                  <c:v>63.478977741137676</c:v>
                </c:pt>
                <c:pt idx="4">
                  <c:v>67.620605069501224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B1-4305-8FC2-A6D8FC59B2F2}"/>
            </c:ext>
          </c:extLst>
        </c:ser>
        <c:ser>
          <c:idx val="2"/>
          <c:order val="1"/>
          <c:tx>
            <c:strRef>
              <c:f>'6.06 Graphique 1'!$A$9</c:f>
              <c:strCache>
                <c:ptCount val="1"/>
                <c:pt idx="0">
                  <c:v>Baccalauréat technologique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B1-4305-8FC2-A6D8FC59B2F2}"/>
                </c:ext>
              </c:extLst>
            </c:dLbl>
            <c:dLbl>
              <c:idx val="1"/>
              <c:layout/>
              <c:dLblPos val="t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F0B1-4305-8FC2-A6D8FC59B2F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B1-4305-8FC2-A6D8FC59B2F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B1-4305-8FC2-A6D8FC59B2F2}"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F0B1-4305-8FC2-A6D8FC59B2F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B1-4305-8FC2-A6D8FC59B2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B1-4305-8FC2-A6D8FC59B2F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B1-4305-8FC2-A6D8FC59B2F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B1-4305-8FC2-A6D8FC59B2F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B1-4305-8FC2-A6D8FC59B2F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B1-4305-8FC2-A6D8FC59B2F2}"/>
                </c:ext>
              </c:extLst>
            </c:dLbl>
            <c:dLbl>
              <c:idx val="11"/>
              <c:layout>
                <c:manualLayout>
                  <c:x val="0"/>
                  <c:y val="-2.3148148148148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B1-4305-8FC2-A6D8FC59B2F2}"/>
                </c:ext>
              </c:extLst>
            </c:dLbl>
            <c:spPr>
              <a:noFill/>
              <a:ln w="25400">
                <a:noFill/>
              </a:ln>
            </c:sp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'6.06 Graphique 1'!$B$6:$F$6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strCache>
            </c:strRef>
          </c:cat>
          <c:val>
            <c:numRef>
              <c:f>'6.06 Graphique 1'!$B$9:$F$9</c:f>
              <c:numCache>
                <c:formatCode>0.0</c:formatCode>
                <c:ptCount val="5"/>
                <c:pt idx="0">
                  <c:v>21.411578112609039</c:v>
                </c:pt>
                <c:pt idx="1">
                  <c:v>24.334319526627219</c:v>
                </c:pt>
                <c:pt idx="2">
                  <c:v>25.359576078728235</c:v>
                </c:pt>
                <c:pt idx="3">
                  <c:v>26.463314097279472</c:v>
                </c:pt>
                <c:pt idx="4">
                  <c:v>21.586263286999184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0B1-4305-8FC2-A6D8FC59B2F2}"/>
            </c:ext>
          </c:extLst>
        </c:ser>
        <c:ser>
          <c:idx val="0"/>
          <c:order val="2"/>
          <c:tx>
            <c:strRef>
              <c:f>'6.06 Graphique 1'!$A$7</c:f>
              <c:strCache>
                <c:ptCount val="1"/>
                <c:pt idx="0">
                  <c:v>Tous baccalauréats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B1-4305-8FC2-A6D8FC59B2F2}"/>
                </c:ext>
              </c:extLst>
            </c:dLbl>
            <c:dLbl>
              <c:idx val="1"/>
              <c:layout/>
              <c:dLblPos val="t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F0B1-4305-8FC2-A6D8FC59B2F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B1-4305-8FC2-A6D8FC59B2F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B1-4305-8FC2-A6D8FC59B2F2}"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F0B1-4305-8FC2-A6D8FC59B2F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B1-4305-8FC2-A6D8FC59B2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0B1-4305-8FC2-A6D8FC59B2F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0B1-4305-8FC2-A6D8FC59B2F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0B1-4305-8FC2-A6D8FC59B2F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0B1-4305-8FC2-A6D8FC59B2F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0B1-4305-8FC2-A6D8FC59B2F2}"/>
                </c:ext>
              </c:extLst>
            </c:dLbl>
            <c:dLbl>
              <c:idx val="11"/>
              <c:layout>
                <c:manualLayout>
                  <c:x val="0"/>
                  <c:y val="2.3148148148148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0B1-4305-8FC2-A6D8FC59B2F2}"/>
                </c:ext>
              </c:extLst>
            </c:dLbl>
            <c:spPr>
              <a:noFill/>
              <a:ln w="25400">
                <a:noFill/>
              </a:ln>
            </c:sp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'6.06 Graphique 1'!$B$6:$F$6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strCache>
            </c:strRef>
          </c:cat>
          <c:val>
            <c:numRef>
              <c:f>'6.06 Graphique 1'!$B$7:$F$7</c:f>
              <c:numCache>
                <c:formatCode>0.0</c:formatCode>
                <c:ptCount val="5"/>
                <c:pt idx="0">
                  <c:v>51.469387755102034</c:v>
                </c:pt>
                <c:pt idx="1">
                  <c:v>50.750750750750754</c:v>
                </c:pt>
                <c:pt idx="2">
                  <c:v>51.581413510347517</c:v>
                </c:pt>
                <c:pt idx="3">
                  <c:v>50.436590436590436</c:v>
                </c:pt>
                <c:pt idx="4">
                  <c:v>45.736724008975315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F0B1-4305-8FC2-A6D8FC59B2F2}"/>
            </c:ext>
          </c:extLst>
        </c:ser>
        <c:ser>
          <c:idx val="3"/>
          <c:order val="3"/>
          <c:tx>
            <c:strRef>
              <c:f>'6.06 Graphique 1'!$A$10</c:f>
              <c:strCache>
                <c:ptCount val="1"/>
                <c:pt idx="0">
                  <c:v>Baccalauréat professionnel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0B1-4305-8FC2-A6D8FC59B2F2}"/>
                </c:ext>
              </c:extLst>
            </c:dLbl>
            <c:dLbl>
              <c:idx val="1"/>
              <c:layout/>
              <c:dLblPos val="t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7-F0B1-4305-8FC2-A6D8FC59B2F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0B1-4305-8FC2-A6D8FC59B2F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0B1-4305-8FC2-A6D8FC59B2F2}"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A-F0B1-4305-8FC2-A6D8FC59B2F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0B1-4305-8FC2-A6D8FC59B2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0B1-4305-8FC2-A6D8FC59B2F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0B1-4305-8FC2-A6D8FC59B2F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0B1-4305-8FC2-A6D8FC59B2F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0B1-4305-8FC2-A6D8FC59B2F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0B1-4305-8FC2-A6D8FC59B2F2}"/>
                </c:ext>
              </c:extLst>
            </c:dLbl>
            <c:spPr>
              <a:noFill/>
              <a:ln w="25400">
                <a:noFill/>
              </a:ln>
            </c:sp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'6.06 Graphique 1'!$B$6:$F$6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strCache>
            </c:strRef>
          </c:cat>
          <c:val>
            <c:numRef>
              <c:f>'6.06 Graphique 1'!$B$10:$F$10</c:f>
              <c:numCache>
                <c:formatCode>0.0</c:formatCode>
                <c:ptCount val="5"/>
                <c:pt idx="0">
                  <c:v>10.785091197462332</c:v>
                </c:pt>
                <c:pt idx="1">
                  <c:v>10.576923076923077</c:v>
                </c:pt>
                <c:pt idx="2">
                  <c:v>11.05223315669947</c:v>
                </c:pt>
                <c:pt idx="3">
                  <c:v>10.057708161582852</c:v>
                </c:pt>
                <c:pt idx="4">
                  <c:v>10.793131643499592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1-F0B1-4305-8FC2-A6D8FC59B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506800"/>
        <c:axId val="1"/>
      </c:lineChart>
      <c:catAx>
        <c:axId val="45150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fr-FR"/>
          </a:p>
        </c:txPr>
        <c:crossAx val="451506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noFill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9525</xdr:rowOff>
    </xdr:from>
    <xdr:to>
      <xdr:col>8</xdr:col>
      <xdr:colOff>314325</xdr:colOff>
      <xdr:row>30</xdr:row>
      <xdr:rowOff>0</xdr:rowOff>
    </xdr:to>
    <xdr:graphicFrame macro="">
      <xdr:nvGraphicFramePr>
        <xdr:cNvPr id="1095" name="Graphique 1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che.media.education.gouv.fr/WINDOWS/TEMP/C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che.media.education.gouv.fr/Applic/UOE/Ind2001/calcul_B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che.media.education.gouv.fr/APPLIC/UOE/IND98/DATA96/E6C3NAG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che.media.education.gouv.fr/APPLIC/UOE/IND98/DATA96/E6C3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che.media.education.gouv.fr/I/12%20OCDE/EAG/2007/07%20d&#233;finitifs%20EE/Yugo/NWB/POpu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2"/>
      <sheetName val="C4.1"/>
      <sheetName val="C4.2"/>
      <sheetName val="C4.3"/>
      <sheetName val="Feuil1"/>
      <sheetName val="C4.4"/>
      <sheetName val="C4.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A6" t="str">
            <v>Australia</v>
          </cell>
          <cell r="B6" t="str">
            <v>m</v>
          </cell>
          <cell r="C6" t="str">
            <v>m</v>
          </cell>
          <cell r="D6" t="str">
            <v>m</v>
          </cell>
          <cell r="E6">
            <v>1302.73047862469</v>
          </cell>
          <cell r="F6">
            <v>1520.65202079901</v>
          </cell>
          <cell r="G6">
            <v>1011.98799260109</v>
          </cell>
        </row>
        <row r="7">
          <cell r="A7" t="str">
            <v>Austria</v>
          </cell>
          <cell r="B7" t="str">
            <v>m</v>
          </cell>
          <cell r="C7" t="str">
            <v>m</v>
          </cell>
          <cell r="D7" t="str">
            <v>m</v>
          </cell>
          <cell r="E7">
            <v>392.490010885027</v>
          </cell>
          <cell r="F7">
            <v>566.43103135762203</v>
          </cell>
          <cell r="G7">
            <v>188.88582324199601</v>
          </cell>
        </row>
        <row r="8">
          <cell r="A8" t="str">
            <v>Canada</v>
          </cell>
          <cell r="B8">
            <v>418.4</v>
          </cell>
          <cell r="C8">
            <v>633.70000000000005</v>
          </cell>
          <cell r="D8">
            <v>167.8</v>
          </cell>
          <cell r="E8">
            <v>821.52654510246896</v>
          </cell>
          <cell r="F8">
            <v>984.89924496224796</v>
          </cell>
          <cell r="G8">
            <v>631.37985217948005</v>
          </cell>
        </row>
        <row r="9">
          <cell r="A9" t="str">
            <v>Czech Republic</v>
          </cell>
          <cell r="B9">
            <v>126.80462334708101</v>
          </cell>
          <cell r="C9">
            <v>158.01542280823401</v>
          </cell>
          <cell r="D9">
            <v>81.813518992041196</v>
          </cell>
          <cell r="E9">
            <v>543.70093888868905</v>
          </cell>
          <cell r="F9">
            <v>689.36099614444799</v>
          </cell>
          <cell r="G9">
            <v>333.72852711142002</v>
          </cell>
        </row>
        <row r="10">
          <cell r="A10" t="str">
            <v>Denmark</v>
          </cell>
          <cell r="B10">
            <v>458.78969994027301</v>
          </cell>
          <cell r="C10">
            <v>634.13192162225903</v>
          </cell>
          <cell r="D10">
            <v>259.33696102366599</v>
          </cell>
          <cell r="E10" t="str">
            <v>m</v>
          </cell>
          <cell r="F10" t="str">
            <v>m</v>
          </cell>
          <cell r="G10" t="str">
            <v>m</v>
          </cell>
        </row>
        <row r="11">
          <cell r="A11" t="str">
            <v>Finland</v>
          </cell>
          <cell r="B11">
            <v>422.45614035087698</v>
          </cell>
          <cell r="C11">
            <v>630.35143769968101</v>
          </cell>
          <cell r="D11">
            <v>169.26070038910501</v>
          </cell>
          <cell r="E11">
            <v>1362.98245614035</v>
          </cell>
          <cell r="F11">
            <v>1839.9361022364201</v>
          </cell>
          <cell r="G11">
            <v>782.10116731517496</v>
          </cell>
        </row>
        <row r="12">
          <cell r="A12" t="str">
            <v>France</v>
          </cell>
          <cell r="B12">
            <v>628.20000000000005</v>
          </cell>
          <cell r="C12">
            <v>942.9</v>
          </cell>
          <cell r="D12">
            <v>254.7</v>
          </cell>
          <cell r="E12">
            <v>1434.3934594048701</v>
          </cell>
          <cell r="F12">
            <v>1672.4449996176099</v>
          </cell>
          <cell r="G12">
            <v>1151.9358741681799</v>
          </cell>
        </row>
        <row r="13">
          <cell r="A13" t="str">
            <v>Germany</v>
          </cell>
          <cell r="B13">
            <v>141.24769931221499</v>
          </cell>
          <cell r="C13">
            <v>231.041595049845</v>
          </cell>
          <cell r="D13">
            <v>25.2830188679245</v>
          </cell>
          <cell r="E13">
            <v>693.49995156446801</v>
          </cell>
          <cell r="F13">
            <v>940.90752836026104</v>
          </cell>
          <cell r="G13">
            <v>373.98446170921198</v>
          </cell>
        </row>
        <row r="14">
          <cell r="A14" t="str">
            <v>Hungary</v>
          </cell>
          <cell r="B14" t="str">
            <v>n</v>
          </cell>
          <cell r="C14" t="str">
            <v>n</v>
          </cell>
          <cell r="D14" t="str">
            <v>n</v>
          </cell>
          <cell r="E14">
            <v>775.174524242134</v>
          </cell>
          <cell r="F14">
            <v>976.67731629392995</v>
          </cell>
          <cell r="G14">
            <v>474.62473195139398</v>
          </cell>
        </row>
        <row r="15">
          <cell r="A15" t="str">
            <v>Iceland</v>
          </cell>
          <cell r="B15">
            <v>204.290091930541</v>
          </cell>
          <cell r="C15">
            <v>311.97891452853497</v>
          </cell>
          <cell r="D15">
            <v>76.559908128110294</v>
          </cell>
          <cell r="E15">
            <v>545.74638844301796</v>
          </cell>
          <cell r="F15">
            <v>580.92625463934201</v>
          </cell>
          <cell r="G15">
            <v>504.01939517672599</v>
          </cell>
        </row>
        <row r="16">
          <cell r="A16" t="str">
            <v>Ireland</v>
          </cell>
          <cell r="B16">
            <v>1448.3718937446399</v>
          </cell>
          <cell r="C16">
            <v>1827.6397515527899</v>
          </cell>
          <cell r="D16">
            <v>981.35755258126198</v>
          </cell>
          <cell r="E16">
            <v>1340.40274207369</v>
          </cell>
          <cell r="F16">
            <v>1494.17701863354</v>
          </cell>
          <cell r="G16">
            <v>1151.05162523901</v>
          </cell>
        </row>
        <row r="17">
          <cell r="A17" t="str">
            <v>Japan</v>
          </cell>
          <cell r="B17">
            <v>565.97306397306397</v>
          </cell>
          <cell r="C17">
            <v>784.97237569060803</v>
          </cell>
          <cell r="D17">
            <v>224.258620689655</v>
          </cell>
          <cell r="E17">
            <v>1048.2962962962999</v>
          </cell>
          <cell r="F17">
            <v>1529.64640883978</v>
          </cell>
          <cell r="G17">
            <v>297.22413793103402</v>
          </cell>
        </row>
        <row r="18">
          <cell r="A18" t="str">
            <v>Mexico</v>
          </cell>
          <cell r="B18" t="str">
            <v>x</v>
          </cell>
          <cell r="C18" t="str">
            <v>x</v>
          </cell>
          <cell r="D18" t="str">
            <v>x</v>
          </cell>
          <cell r="E18" t="str">
            <v>x</v>
          </cell>
          <cell r="F18" t="str">
            <v>x</v>
          </cell>
          <cell r="G18" t="str">
            <v>x</v>
          </cell>
        </row>
        <row r="19">
          <cell r="A19" t="str">
            <v>Netherlands</v>
          </cell>
          <cell r="B19">
            <v>11.7290707405033</v>
          </cell>
          <cell r="C19">
            <v>19.611964752091499</v>
          </cell>
          <cell r="D19">
            <v>2.0281551746391702</v>
          </cell>
          <cell r="E19">
            <v>569.04177697240198</v>
          </cell>
          <cell r="F19">
            <v>853.03806350273396</v>
          </cell>
          <cell r="G19">
            <v>219.54779765468999</v>
          </cell>
        </row>
        <row r="20">
          <cell r="A20" t="str">
            <v>New Zealand</v>
          </cell>
          <cell r="B20">
            <v>106.85704415913401</v>
          </cell>
          <cell r="C20">
            <v>112.310110005238</v>
          </cell>
          <cell r="D20">
            <v>100.204498977505</v>
          </cell>
          <cell r="E20">
            <v>1387.5295065922001</v>
          </cell>
          <cell r="F20">
            <v>1485.1754845468799</v>
          </cell>
          <cell r="G20">
            <v>1268.40490797546</v>
          </cell>
        </row>
        <row r="21">
          <cell r="A21" t="str">
            <v>Norway</v>
          </cell>
          <cell r="B21">
            <v>161.42131979695401</v>
          </cell>
          <cell r="C21">
            <v>237.617554858934</v>
          </cell>
          <cell r="D21">
            <v>72.058823529411796</v>
          </cell>
          <cell r="E21">
            <v>597.12351945854505</v>
          </cell>
          <cell r="F21">
            <v>809.71786833855799</v>
          </cell>
          <cell r="G21">
            <v>347.79411764705901</v>
          </cell>
        </row>
        <row r="22">
          <cell r="A22" t="str">
            <v>Poland</v>
          </cell>
          <cell r="B22" t="str">
            <v>a</v>
          </cell>
          <cell r="C22" t="str">
            <v>a</v>
          </cell>
          <cell r="D22" t="str">
            <v>a</v>
          </cell>
          <cell r="E22">
            <v>742.85380663241494</v>
          </cell>
          <cell r="F22" t="str">
            <v>m</v>
          </cell>
          <cell r="G22" t="str">
            <v>m</v>
          </cell>
        </row>
        <row r="23">
          <cell r="A23" t="str">
            <v>Spain</v>
          </cell>
          <cell r="B23">
            <v>281.79156003083102</v>
          </cell>
          <cell r="C23">
            <v>399.29620671782698</v>
          </cell>
          <cell r="D23">
            <v>130.918026044128</v>
          </cell>
          <cell r="E23">
            <v>1076.9000000000001</v>
          </cell>
          <cell r="F23">
            <v>1238.7</v>
          </cell>
          <cell r="G23">
            <v>869</v>
          </cell>
        </row>
        <row r="24">
          <cell r="A24" t="str">
            <v>Sweden</v>
          </cell>
          <cell r="B24">
            <v>126.75923302163</v>
          </cell>
          <cell r="C24">
            <v>176.763190620004</v>
          </cell>
          <cell r="D24">
            <v>69.987898346107301</v>
          </cell>
          <cell r="E24">
            <v>902.42750543118905</v>
          </cell>
          <cell r="F24">
            <v>1204.47681648605</v>
          </cell>
          <cell r="G24">
            <v>559.49979830576797</v>
          </cell>
        </row>
        <row r="25">
          <cell r="A25" t="str">
            <v>Turkey</v>
          </cell>
          <cell r="B25">
            <v>408.66532035983101</v>
          </cell>
          <cell r="C25">
            <v>429.98462327011799</v>
          </cell>
          <cell r="D25">
            <v>354.82200647249198</v>
          </cell>
          <cell r="E25">
            <v>569.35928033780101</v>
          </cell>
          <cell r="F25">
            <v>527.75499743721196</v>
          </cell>
          <cell r="G25">
            <v>674.43365695792897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6C3NAGE"/>
    </sheetNames>
    <sheetDataSet>
      <sheetData sheetId="0" refreshError="1">
        <row r="1">
          <cell r="A1" t="str">
            <v>LCNTRY</v>
          </cell>
          <cell r="B1" t="str">
            <v>p20</v>
          </cell>
          <cell r="C1" t="str">
            <v>p50</v>
          </cell>
          <cell r="D1" t="str">
            <v>p80</v>
          </cell>
        </row>
        <row r="2">
          <cell r="A2" t="str">
            <v>Argentina</v>
          </cell>
          <cell r="B2">
            <v>100</v>
          </cell>
          <cell r="C2">
            <v>100</v>
          </cell>
          <cell r="D2">
            <v>100</v>
          </cell>
        </row>
        <row r="3">
          <cell r="A3" t="str">
            <v>Australia</v>
          </cell>
          <cell r="B3">
            <v>17.971409708069</v>
          </cell>
          <cell r="C3">
            <v>19.746302190601</v>
          </cell>
          <cell r="D3">
            <v>26.943938138635701</v>
          </cell>
        </row>
        <row r="4">
          <cell r="A4" t="str">
            <v>Austria</v>
          </cell>
          <cell r="B4">
            <v>19.083141248994899</v>
          </cell>
          <cell r="C4">
            <v>20.352592736453701</v>
          </cell>
          <cell r="D4">
            <v>23.351043916486699</v>
          </cell>
        </row>
        <row r="5">
          <cell r="A5" t="str">
            <v>Brazil</v>
          </cell>
          <cell r="B5">
            <v>100</v>
          </cell>
          <cell r="C5">
            <v>100</v>
          </cell>
          <cell r="D5">
            <v>100</v>
          </cell>
        </row>
        <row r="6">
          <cell r="A6" t="str">
            <v>Canada</v>
          </cell>
          <cell r="B6">
            <v>100</v>
          </cell>
          <cell r="C6">
            <v>100</v>
          </cell>
          <cell r="D6">
            <v>100</v>
          </cell>
        </row>
        <row r="7">
          <cell r="A7" t="str">
            <v>Chile</v>
          </cell>
          <cell r="B7">
            <v>100</v>
          </cell>
          <cell r="C7">
            <v>100</v>
          </cell>
          <cell r="D7">
            <v>100</v>
          </cell>
        </row>
        <row r="8">
          <cell r="A8" t="str">
            <v>China</v>
          </cell>
          <cell r="B8">
            <v>100</v>
          </cell>
          <cell r="C8">
            <v>100</v>
          </cell>
          <cell r="D8">
            <v>100</v>
          </cell>
        </row>
        <row r="9">
          <cell r="A9" t="str">
            <v>Czech Republic</v>
          </cell>
          <cell r="B9">
            <v>100</v>
          </cell>
          <cell r="C9">
            <v>100</v>
          </cell>
          <cell r="D9">
            <v>100</v>
          </cell>
        </row>
        <row r="10">
          <cell r="A10" t="str">
            <v>Denmark</v>
          </cell>
          <cell r="B10">
            <v>21.405838323353301</v>
          </cell>
          <cell r="C10">
            <v>23.641164522681098</v>
          </cell>
          <cell r="D10">
            <v>29.438910505836599</v>
          </cell>
        </row>
        <row r="11">
          <cell r="A11" t="str">
            <v>Finland</v>
          </cell>
          <cell r="B11">
            <v>19.813785374054401</v>
          </cell>
          <cell r="C11">
            <v>21.355142280976899</v>
          </cell>
          <cell r="D11">
            <v>26.526461538461501</v>
          </cell>
        </row>
        <row r="12">
          <cell r="A12" t="str">
            <v>Germany</v>
          </cell>
          <cell r="B12">
            <v>20.0811500462009</v>
          </cell>
          <cell r="C12">
            <v>21.646636910444901</v>
          </cell>
          <cell r="D12">
            <v>24.9829668184776</v>
          </cell>
        </row>
        <row r="13">
          <cell r="A13" t="str">
            <v>Greece</v>
          </cell>
          <cell r="B13">
            <v>18.5431870669746</v>
          </cell>
          <cell r="C13">
            <v>19.352883781439701</v>
          </cell>
          <cell r="D13">
            <v>20.4697553017945</v>
          </cell>
        </row>
        <row r="14">
          <cell r="A14" t="str">
            <v>Hungary</v>
          </cell>
          <cell r="B14">
            <v>18.936967491107598</v>
          </cell>
          <cell r="C14">
            <v>20.328548957923701</v>
          </cell>
          <cell r="D14">
            <v>25.2565266742338</v>
          </cell>
        </row>
        <row r="15">
          <cell r="A15" t="str">
            <v>Iceland</v>
          </cell>
          <cell r="B15">
            <v>100</v>
          </cell>
          <cell r="C15">
            <v>100</v>
          </cell>
          <cell r="D15">
            <v>100</v>
          </cell>
        </row>
        <row r="16">
          <cell r="A16" t="str">
            <v>India</v>
          </cell>
          <cell r="B16">
            <v>100</v>
          </cell>
          <cell r="C16">
            <v>100</v>
          </cell>
          <cell r="D16">
            <v>100</v>
          </cell>
        </row>
        <row r="17">
          <cell r="A17" t="str">
            <v>Indonesia</v>
          </cell>
          <cell r="B17">
            <v>19.3065715741212</v>
          </cell>
          <cell r="C17">
            <v>19.8436067244014</v>
          </cell>
          <cell r="D17">
            <v>21.323711340206199</v>
          </cell>
        </row>
        <row r="18">
          <cell r="A18" t="str">
            <v>Ireland</v>
          </cell>
          <cell r="B18">
            <v>18.0127279961517</v>
          </cell>
          <cell r="C18">
            <v>18.5938663446498</v>
          </cell>
          <cell r="D18">
            <v>19.439107177883699</v>
          </cell>
        </row>
        <row r="19">
          <cell r="A19" t="str">
            <v>Israel</v>
          </cell>
          <cell r="B19">
            <v>20.602909482758601</v>
          </cell>
          <cell r="C19">
            <v>22.508499509643698</v>
          </cell>
          <cell r="D19">
            <v>25.0079817559863</v>
          </cell>
        </row>
        <row r="20">
          <cell r="A20" t="str">
            <v>Italy</v>
          </cell>
          <cell r="B20">
            <v>100</v>
          </cell>
          <cell r="C20">
            <v>100</v>
          </cell>
          <cell r="D20">
            <v>100</v>
          </cell>
        </row>
        <row r="21">
          <cell r="A21" t="str">
            <v>Japan</v>
          </cell>
          <cell r="B21">
            <v>100</v>
          </cell>
          <cell r="C21">
            <v>100</v>
          </cell>
          <cell r="D21">
            <v>100</v>
          </cell>
        </row>
        <row r="22">
          <cell r="A22" t="str">
            <v>Jordan</v>
          </cell>
          <cell r="B22">
            <v>100</v>
          </cell>
          <cell r="C22">
            <v>100</v>
          </cell>
          <cell r="D22">
            <v>100</v>
          </cell>
        </row>
        <row r="23">
          <cell r="A23" t="str">
            <v>Korea</v>
          </cell>
          <cell r="B23">
            <v>100</v>
          </cell>
          <cell r="C23">
            <v>100</v>
          </cell>
          <cell r="D23">
            <v>100</v>
          </cell>
        </row>
        <row r="24">
          <cell r="A24" t="str">
            <v>Malaysia</v>
          </cell>
          <cell r="B24">
            <v>19.550578319734601</v>
          </cell>
          <cell r="C24">
            <v>20.340431075319799</v>
          </cell>
          <cell r="D24">
            <v>20.9183041212695</v>
          </cell>
        </row>
        <row r="25">
          <cell r="A25" t="str">
            <v>Mexico</v>
          </cell>
          <cell r="B25">
            <v>100</v>
          </cell>
          <cell r="C25">
            <v>100</v>
          </cell>
          <cell r="D25">
            <v>100</v>
          </cell>
        </row>
        <row r="26">
          <cell r="A26" t="str">
            <v>Netherlands</v>
          </cell>
          <cell r="B26">
            <v>18.7020857929949</v>
          </cell>
          <cell r="C26">
            <v>20.228860833822701</v>
          </cell>
          <cell r="D26">
            <v>24.021993127147802</v>
          </cell>
        </row>
        <row r="27">
          <cell r="A27" t="str">
            <v>New Zealand</v>
          </cell>
          <cell r="B27">
            <v>18.3750111957009</v>
          </cell>
          <cell r="C27">
            <v>19.170474014848701</v>
          </cell>
          <cell r="D27">
            <v>25.555033557047</v>
          </cell>
        </row>
        <row r="28">
          <cell r="A28" t="str">
            <v>Norway</v>
          </cell>
          <cell r="B28">
            <v>20.196844660194198</v>
          </cell>
          <cell r="C28">
            <v>22.667785234899299</v>
          </cell>
          <cell r="D28">
            <v>100</v>
          </cell>
        </row>
        <row r="29">
          <cell r="A29" t="str">
            <v>Paraguay</v>
          </cell>
          <cell r="B29">
            <v>100</v>
          </cell>
          <cell r="C29">
            <v>100</v>
          </cell>
          <cell r="D29">
            <v>100</v>
          </cell>
        </row>
        <row r="30">
          <cell r="A30" t="str">
            <v>Philippines</v>
          </cell>
          <cell r="B30">
            <v>100</v>
          </cell>
          <cell r="C30">
            <v>100</v>
          </cell>
          <cell r="D30">
            <v>100</v>
          </cell>
        </row>
        <row r="31">
          <cell r="A31" t="str">
            <v>Poland</v>
          </cell>
          <cell r="B31">
            <v>19.517764837117799</v>
          </cell>
          <cell r="C31">
            <v>20.550031685188301</v>
          </cell>
          <cell r="D31">
            <v>23.175484199796099</v>
          </cell>
        </row>
        <row r="32">
          <cell r="A32" t="str">
            <v>Portugal</v>
          </cell>
          <cell r="B32">
            <v>100</v>
          </cell>
          <cell r="C32">
            <v>100</v>
          </cell>
          <cell r="D32">
            <v>100</v>
          </cell>
        </row>
        <row r="33">
          <cell r="A33" t="str">
            <v>Russian Federation</v>
          </cell>
          <cell r="B33">
            <v>100</v>
          </cell>
          <cell r="C33">
            <v>100</v>
          </cell>
          <cell r="D33">
            <v>100</v>
          </cell>
        </row>
        <row r="34">
          <cell r="A34" t="str">
            <v>Sweden</v>
          </cell>
          <cell r="B34">
            <v>100</v>
          </cell>
          <cell r="C34">
            <v>100</v>
          </cell>
          <cell r="D34">
            <v>100</v>
          </cell>
        </row>
        <row r="35">
          <cell r="A35" t="str">
            <v>Switzerland</v>
          </cell>
          <cell r="B35">
            <v>20.168639380531001</v>
          </cell>
          <cell r="C35">
            <v>21.330836454431999</v>
          </cell>
          <cell r="D35">
            <v>23.3965909090909</v>
          </cell>
        </row>
        <row r="36">
          <cell r="A36" t="str">
            <v>Thailand</v>
          </cell>
          <cell r="B36">
            <v>18.496956312881998</v>
          </cell>
          <cell r="C36">
            <v>100</v>
          </cell>
          <cell r="D36">
            <v>100</v>
          </cell>
        </row>
        <row r="37">
          <cell r="A37" t="str">
            <v>United Kingdom</v>
          </cell>
          <cell r="B37">
            <v>18.467035145602601</v>
          </cell>
          <cell r="C37">
            <v>19.5418084325769</v>
          </cell>
          <cell r="D37">
            <v>24.268702178122702</v>
          </cell>
        </row>
        <row r="38">
          <cell r="A38" t="str">
            <v>United States</v>
          </cell>
          <cell r="B38">
            <v>18.3201682668088</v>
          </cell>
          <cell r="C38">
            <v>18.966189397515599</v>
          </cell>
          <cell r="D38">
            <v>24.207347670250901</v>
          </cell>
        </row>
        <row r="39">
          <cell r="A39" t="str">
            <v>Uruguay</v>
          </cell>
          <cell r="B39">
            <v>100</v>
          </cell>
          <cell r="C39">
            <v>100</v>
          </cell>
          <cell r="D39">
            <v>100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6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DTYPPROG</v>
          </cell>
          <cell r="E1" t="str">
            <v>Argentina</v>
          </cell>
          <cell r="F1" t="str">
            <v>Australia</v>
          </cell>
          <cell r="G1" t="str">
            <v>Austria</v>
          </cell>
          <cell r="H1" t="str">
            <v>Brazil</v>
          </cell>
          <cell r="I1" t="str">
            <v>Canada</v>
          </cell>
          <cell r="J1" t="str">
            <v>Chile</v>
          </cell>
          <cell r="K1" t="str">
            <v>China</v>
          </cell>
          <cell r="L1" t="str">
            <v>Czech Republic</v>
          </cell>
          <cell r="M1" t="str">
            <v>Denmark</v>
          </cell>
          <cell r="N1" t="str">
            <v>Finland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Japan</v>
          </cell>
          <cell r="Y1" t="str">
            <v>Jordan</v>
          </cell>
          <cell r="Z1" t="str">
            <v>Korea</v>
          </cell>
          <cell r="AA1" t="str">
            <v>Malaysia</v>
          </cell>
          <cell r="AB1" t="str">
            <v>Mexico</v>
          </cell>
          <cell r="AC1" t="str">
            <v>Netherlands</v>
          </cell>
        </row>
        <row r="2">
          <cell r="A2" t="str">
            <v>ISC2</v>
          </cell>
          <cell r="B2">
            <v>1</v>
          </cell>
          <cell r="C2">
            <v>2</v>
          </cell>
          <cell r="D2">
            <v>900000</v>
          </cell>
          <cell r="E2">
            <v>90.816997938208303</v>
          </cell>
          <cell r="F2">
            <v>0</v>
          </cell>
          <cell r="G2">
            <v>0</v>
          </cell>
          <cell r="H2" t="str">
            <v>m</v>
          </cell>
          <cell r="I2">
            <v>0</v>
          </cell>
          <cell r="J2" t="str">
            <v>m</v>
          </cell>
          <cell r="K2" t="str">
            <v>xr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 t="str">
            <v>xr</v>
          </cell>
          <cell r="U2">
            <v>0</v>
          </cell>
          <cell r="V2" t="str">
            <v>m</v>
          </cell>
          <cell r="W2">
            <v>0</v>
          </cell>
          <cell r="X2">
            <v>0</v>
          </cell>
          <cell r="Y2">
            <v>96.817994843673702</v>
          </cell>
          <cell r="Z2">
            <v>0</v>
          </cell>
          <cell r="AA2">
            <v>98.153624904835098</v>
          </cell>
          <cell r="AB2">
            <v>0</v>
          </cell>
          <cell r="AC2">
            <v>0</v>
          </cell>
        </row>
        <row r="3">
          <cell r="A3" t="str">
            <v>ISC2</v>
          </cell>
          <cell r="B3">
            <v>1</v>
          </cell>
          <cell r="C3">
            <v>90</v>
          </cell>
          <cell r="D3">
            <v>900000</v>
          </cell>
          <cell r="E3">
            <v>90.816997938208303</v>
          </cell>
          <cell r="F3">
            <v>0</v>
          </cell>
          <cell r="G3">
            <v>0</v>
          </cell>
          <cell r="H3" t="str">
            <v>m</v>
          </cell>
          <cell r="I3">
            <v>0</v>
          </cell>
          <cell r="J3" t="str">
            <v>m</v>
          </cell>
          <cell r="K3" t="str">
            <v>xr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58.367043458344398</v>
          </cell>
          <cell r="U3">
            <v>0</v>
          </cell>
          <cell r="V3" t="str">
            <v>m</v>
          </cell>
          <cell r="W3">
            <v>0</v>
          </cell>
          <cell r="X3">
            <v>0</v>
          </cell>
          <cell r="Y3">
            <v>96.809281006099596</v>
          </cell>
          <cell r="Z3">
            <v>0</v>
          </cell>
          <cell r="AA3">
            <v>98.153624904835098</v>
          </cell>
          <cell r="AB3">
            <v>0</v>
          </cell>
          <cell r="AC3">
            <v>0</v>
          </cell>
        </row>
        <row r="4">
          <cell r="A4" t="str">
            <v>ISC2</v>
          </cell>
          <cell r="B4">
            <v>2</v>
          </cell>
          <cell r="C4">
            <v>2</v>
          </cell>
          <cell r="D4">
            <v>900000</v>
          </cell>
          <cell r="E4">
            <v>94.319400724779399</v>
          </cell>
          <cell r="F4">
            <v>0</v>
          </cell>
          <cell r="G4">
            <v>0</v>
          </cell>
          <cell r="H4" t="str">
            <v>m</v>
          </cell>
          <cell r="I4">
            <v>0</v>
          </cell>
          <cell r="J4" t="str">
            <v>m</v>
          </cell>
          <cell r="K4" t="str">
            <v>xr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 t="str">
            <v>xr</v>
          </cell>
          <cell r="U4">
            <v>0</v>
          </cell>
          <cell r="V4" t="str">
            <v>m</v>
          </cell>
          <cell r="W4">
            <v>0</v>
          </cell>
          <cell r="X4">
            <v>0</v>
          </cell>
          <cell r="Y4">
            <v>97.1934706194413</v>
          </cell>
          <cell r="Z4">
            <v>0</v>
          </cell>
          <cell r="AA4">
            <v>100.008228456601</v>
          </cell>
          <cell r="AB4">
            <v>0</v>
          </cell>
          <cell r="AC4">
            <v>0</v>
          </cell>
        </row>
        <row r="5">
          <cell r="A5" t="str">
            <v>ISC2</v>
          </cell>
          <cell r="B5">
            <v>2</v>
          </cell>
          <cell r="C5">
            <v>90</v>
          </cell>
          <cell r="D5">
            <v>900000</v>
          </cell>
          <cell r="E5">
            <v>94.319400724779399</v>
          </cell>
          <cell r="F5">
            <v>0</v>
          </cell>
          <cell r="G5">
            <v>0</v>
          </cell>
          <cell r="H5" t="str">
            <v>m</v>
          </cell>
          <cell r="I5">
            <v>0</v>
          </cell>
          <cell r="J5" t="str">
            <v>m</v>
          </cell>
          <cell r="K5" t="str">
            <v>xr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 t="str">
            <v>xr</v>
          </cell>
          <cell r="T5">
            <v>55.122120013142997</v>
          </cell>
          <cell r="U5">
            <v>0</v>
          </cell>
          <cell r="V5" t="str">
            <v>m</v>
          </cell>
          <cell r="W5">
            <v>0</v>
          </cell>
          <cell r="X5">
            <v>0</v>
          </cell>
          <cell r="Y5">
            <v>97.1934706194413</v>
          </cell>
          <cell r="Z5">
            <v>0</v>
          </cell>
          <cell r="AA5">
            <v>100.008228456601</v>
          </cell>
          <cell r="AB5">
            <v>0</v>
          </cell>
          <cell r="AC5">
            <v>0</v>
          </cell>
        </row>
        <row r="6">
          <cell r="A6" t="str">
            <v>ISC2</v>
          </cell>
          <cell r="B6">
            <v>90</v>
          </cell>
          <cell r="C6">
            <v>2</v>
          </cell>
          <cell r="D6">
            <v>900000</v>
          </cell>
          <cell r="E6">
            <v>92.540730877675102</v>
          </cell>
          <cell r="F6">
            <v>0</v>
          </cell>
          <cell r="G6">
            <v>0</v>
          </cell>
          <cell r="H6" t="str">
            <v>m</v>
          </cell>
          <cell r="I6">
            <v>0</v>
          </cell>
          <cell r="J6" t="str">
            <v>m</v>
          </cell>
          <cell r="K6" t="str">
            <v>xr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 t="str">
            <v>xr</v>
          </cell>
          <cell r="T6" t="str">
            <v>xr</v>
          </cell>
          <cell r="U6">
            <v>0</v>
          </cell>
          <cell r="V6" t="str">
            <v>m</v>
          </cell>
          <cell r="W6">
            <v>0</v>
          </cell>
          <cell r="X6">
            <v>0</v>
          </cell>
          <cell r="Y6">
            <v>97.001089420302307</v>
          </cell>
          <cell r="Z6">
            <v>0</v>
          </cell>
          <cell r="AA6">
            <v>99.056946311638995</v>
          </cell>
          <cell r="AB6">
            <v>0</v>
          </cell>
          <cell r="AC6">
            <v>0</v>
          </cell>
        </row>
        <row r="7">
          <cell r="A7" t="str">
            <v>ISC2</v>
          </cell>
          <cell r="B7">
            <v>90</v>
          </cell>
          <cell r="C7">
            <v>90</v>
          </cell>
          <cell r="D7">
            <v>900000</v>
          </cell>
          <cell r="E7">
            <v>92.540730877675102</v>
          </cell>
          <cell r="F7">
            <v>0</v>
          </cell>
          <cell r="G7">
            <v>0</v>
          </cell>
          <cell r="H7" t="str">
            <v>m</v>
          </cell>
          <cell r="I7">
            <v>0</v>
          </cell>
          <cell r="J7" t="str">
            <v>m</v>
          </cell>
          <cell r="K7" t="str">
            <v>xr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 t="str">
            <v>xr</v>
          </cell>
          <cell r="T7">
            <v>56.770149640944098</v>
          </cell>
          <cell r="U7">
            <v>0</v>
          </cell>
          <cell r="V7" t="str">
            <v>m</v>
          </cell>
          <cell r="W7">
            <v>0</v>
          </cell>
          <cell r="X7">
            <v>0</v>
          </cell>
          <cell r="Y7">
            <v>96.996614026020097</v>
          </cell>
          <cell r="Z7">
            <v>0</v>
          </cell>
          <cell r="AA7">
            <v>99.056946311638995</v>
          </cell>
          <cell r="AB7">
            <v>0</v>
          </cell>
          <cell r="AC7">
            <v>0</v>
          </cell>
        </row>
        <row r="8">
          <cell r="A8" t="str">
            <v>ISC3</v>
          </cell>
          <cell r="B8">
            <v>1</v>
          </cell>
          <cell r="C8">
            <v>2</v>
          </cell>
          <cell r="D8">
            <v>900000</v>
          </cell>
          <cell r="E8" t="str">
            <v>53.174 (x)</v>
          </cell>
          <cell r="F8">
            <v>0</v>
          </cell>
          <cell r="G8">
            <v>0</v>
          </cell>
          <cell r="H8" t="str">
            <v>m</v>
          </cell>
          <cell r="I8">
            <v>0</v>
          </cell>
          <cell r="J8" t="str">
            <v>m</v>
          </cell>
          <cell r="K8" t="str">
            <v>xr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 t="str">
            <v>xr</v>
          </cell>
          <cell r="T8" t="str">
            <v>xr</v>
          </cell>
          <cell r="U8">
            <v>0</v>
          </cell>
          <cell r="V8" t="str">
            <v>m</v>
          </cell>
          <cell r="W8">
            <v>0</v>
          </cell>
          <cell r="X8">
            <v>0</v>
          </cell>
          <cell r="Y8">
            <v>70.602404498779507</v>
          </cell>
          <cell r="Z8">
            <v>0</v>
          </cell>
          <cell r="AA8">
            <v>61.927829557533698</v>
          </cell>
          <cell r="AB8">
            <v>0</v>
          </cell>
          <cell r="AC8">
            <v>0</v>
          </cell>
        </row>
        <row r="9">
          <cell r="A9" t="str">
            <v>ISC3</v>
          </cell>
          <cell r="B9">
            <v>1</v>
          </cell>
          <cell r="C9">
            <v>90</v>
          </cell>
          <cell r="D9">
            <v>900000</v>
          </cell>
          <cell r="E9" t="str">
            <v>53.174 (x)</v>
          </cell>
          <cell r="F9">
            <v>0</v>
          </cell>
          <cell r="G9">
            <v>0</v>
          </cell>
          <cell r="H9" t="str">
            <v>m</v>
          </cell>
          <cell r="I9">
            <v>0</v>
          </cell>
          <cell r="J9" t="str">
            <v>m</v>
          </cell>
          <cell r="K9" t="str">
            <v>xr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 t="str">
            <v>xr</v>
          </cell>
          <cell r="T9">
            <v>40.114276814864603</v>
          </cell>
          <cell r="U9">
            <v>0</v>
          </cell>
          <cell r="V9" t="str">
            <v>m</v>
          </cell>
          <cell r="W9">
            <v>0</v>
          </cell>
          <cell r="X9">
            <v>0</v>
          </cell>
          <cell r="Y9">
            <v>70.602404498779507</v>
          </cell>
          <cell r="Z9">
            <v>0</v>
          </cell>
          <cell r="AA9">
            <v>61.927829557533698</v>
          </cell>
          <cell r="AB9">
            <v>0</v>
          </cell>
          <cell r="AC9">
            <v>0</v>
          </cell>
        </row>
        <row r="10">
          <cell r="A10" t="str">
            <v>ISC3</v>
          </cell>
          <cell r="B10">
            <v>2</v>
          </cell>
          <cell r="C10">
            <v>2</v>
          </cell>
          <cell r="D10">
            <v>900000</v>
          </cell>
          <cell r="E10" t="str">
            <v>63.635 (x)</v>
          </cell>
          <cell r="F10">
            <v>0</v>
          </cell>
          <cell r="G10">
            <v>0</v>
          </cell>
          <cell r="H10" t="str">
            <v>m</v>
          </cell>
          <cell r="I10">
            <v>0</v>
          </cell>
          <cell r="J10" t="str">
            <v>m</v>
          </cell>
          <cell r="K10" t="str">
            <v>xr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 t="str">
            <v>xr</v>
          </cell>
          <cell r="T10" t="str">
            <v>xr</v>
          </cell>
          <cell r="U10">
            <v>0</v>
          </cell>
          <cell r="V10" t="str">
            <v>m</v>
          </cell>
          <cell r="W10">
            <v>0</v>
          </cell>
          <cell r="X10">
            <v>0</v>
          </cell>
          <cell r="Y10">
            <v>77.1854287216171</v>
          </cell>
          <cell r="Z10">
            <v>0</v>
          </cell>
          <cell r="AA10">
            <v>77.711563653890195</v>
          </cell>
          <cell r="AB10">
            <v>0</v>
          </cell>
          <cell r="AC10">
            <v>0</v>
          </cell>
        </row>
        <row r="11">
          <cell r="A11" t="str">
            <v>ISC3</v>
          </cell>
          <cell r="B11">
            <v>2</v>
          </cell>
          <cell r="C11">
            <v>90</v>
          </cell>
          <cell r="D11">
            <v>900000</v>
          </cell>
          <cell r="E11" t="str">
            <v>63.635 (x)</v>
          </cell>
          <cell r="F11">
            <v>0</v>
          </cell>
          <cell r="G11">
            <v>0</v>
          </cell>
          <cell r="H11" t="str">
            <v>m</v>
          </cell>
          <cell r="I11">
            <v>0</v>
          </cell>
          <cell r="J11" t="str">
            <v>m</v>
          </cell>
          <cell r="K11" t="str">
            <v>xr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 t="str">
            <v>xr</v>
          </cell>
          <cell r="T11">
            <v>37.0053212380001</v>
          </cell>
          <cell r="U11">
            <v>0</v>
          </cell>
          <cell r="V11" t="str">
            <v>m</v>
          </cell>
          <cell r="W11">
            <v>0</v>
          </cell>
          <cell r="X11">
            <v>0</v>
          </cell>
          <cell r="Y11">
            <v>77.1854287216171</v>
          </cell>
          <cell r="Z11">
            <v>0</v>
          </cell>
          <cell r="AA11">
            <v>77.711563653890195</v>
          </cell>
          <cell r="AB11">
            <v>0</v>
          </cell>
          <cell r="AC11">
            <v>0</v>
          </cell>
        </row>
        <row r="12">
          <cell r="A12" t="str">
            <v>ISC3</v>
          </cell>
          <cell r="B12">
            <v>90</v>
          </cell>
          <cell r="C12">
            <v>2</v>
          </cell>
          <cell r="D12">
            <v>900000</v>
          </cell>
          <cell r="E12" t="str">
            <v>58.338 (x)</v>
          </cell>
          <cell r="F12">
            <v>0</v>
          </cell>
          <cell r="G12">
            <v>0</v>
          </cell>
          <cell r="H12" t="str">
            <v>m</v>
          </cell>
          <cell r="I12">
            <v>0</v>
          </cell>
          <cell r="J12" t="str">
            <v>m</v>
          </cell>
          <cell r="K12" t="str">
            <v>xr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 t="str">
            <v>xr</v>
          </cell>
          <cell r="T12" t="str">
            <v>xr</v>
          </cell>
          <cell r="U12">
            <v>0</v>
          </cell>
          <cell r="V12" t="str">
            <v>m</v>
          </cell>
          <cell r="W12">
            <v>0</v>
          </cell>
          <cell r="X12">
            <v>0</v>
          </cell>
          <cell r="Y12">
            <v>73.781777703916305</v>
          </cell>
          <cell r="Z12">
            <v>0</v>
          </cell>
          <cell r="AA12">
            <v>69.597890427820204</v>
          </cell>
          <cell r="AB12">
            <v>0</v>
          </cell>
          <cell r="AC12">
            <v>0</v>
          </cell>
        </row>
        <row r="13">
          <cell r="A13" t="str">
            <v>ISC3</v>
          </cell>
          <cell r="B13">
            <v>90</v>
          </cell>
          <cell r="C13">
            <v>90</v>
          </cell>
          <cell r="D13">
            <v>900000</v>
          </cell>
          <cell r="E13" t="str">
            <v>58.338 (x)</v>
          </cell>
          <cell r="F13">
            <v>0</v>
          </cell>
          <cell r="G13">
            <v>0</v>
          </cell>
          <cell r="H13" t="str">
            <v>m</v>
          </cell>
          <cell r="I13">
            <v>0</v>
          </cell>
          <cell r="J13" t="str">
            <v>m</v>
          </cell>
          <cell r="K13" t="str">
            <v>xr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 t="str">
            <v>xr</v>
          </cell>
          <cell r="T13">
            <v>38.579105005963697</v>
          </cell>
          <cell r="U13">
            <v>0</v>
          </cell>
          <cell r="V13" t="str">
            <v>m</v>
          </cell>
          <cell r="W13">
            <v>0</v>
          </cell>
          <cell r="X13">
            <v>0</v>
          </cell>
          <cell r="Y13">
            <v>73.781777703916305</v>
          </cell>
          <cell r="Z13">
            <v>0</v>
          </cell>
          <cell r="AA13">
            <v>69.597890427820204</v>
          </cell>
          <cell r="AB13">
            <v>0</v>
          </cell>
          <cell r="AC13">
            <v>0</v>
          </cell>
        </row>
        <row r="14">
          <cell r="A14" t="str">
            <v>ISC5</v>
          </cell>
          <cell r="B14">
            <v>1</v>
          </cell>
          <cell r="C14">
            <v>2</v>
          </cell>
          <cell r="D14">
            <v>900000</v>
          </cell>
          <cell r="E14">
            <v>15.9896578596832</v>
          </cell>
          <cell r="F14" t="str">
            <v>m</v>
          </cell>
          <cell r="G14" t="str">
            <v>xr</v>
          </cell>
          <cell r="H14" t="str">
            <v>m</v>
          </cell>
          <cell r="I14" t="str">
            <v>m</v>
          </cell>
          <cell r="J14" t="str">
            <v>xr</v>
          </cell>
          <cell r="K14" t="str">
            <v>xr</v>
          </cell>
          <cell r="L14" t="str">
            <v>n</v>
          </cell>
          <cell r="M14">
            <v>10.859393593097399</v>
          </cell>
          <cell r="N14">
            <v>16.3944322660093</v>
          </cell>
          <cell r="O14" t="str">
            <v>xr</v>
          </cell>
          <cell r="P14" t="str">
            <v>n</v>
          </cell>
          <cell r="Q14" t="str">
            <v>a</v>
          </cell>
          <cell r="R14">
            <v>11.29052555803</v>
          </cell>
          <cell r="S14" t="str">
            <v>m</v>
          </cell>
          <cell r="T14">
            <v>4.5015583771266598</v>
          </cell>
          <cell r="U14" t="str">
            <v>23.032 (x)</v>
          </cell>
          <cell r="V14" t="str">
            <v>m</v>
          </cell>
          <cell r="W14" t="str">
            <v>m</v>
          </cell>
          <cell r="X14" t="str">
            <v>xr</v>
          </cell>
          <cell r="Y14" t="str">
            <v>xr</v>
          </cell>
          <cell r="Z14" t="str">
            <v>xr</v>
          </cell>
          <cell r="AA14">
            <v>16.703179730053101</v>
          </cell>
          <cell r="AB14" t="str">
            <v>xr</v>
          </cell>
          <cell r="AC14" t="str">
            <v>a</v>
          </cell>
        </row>
        <row r="15">
          <cell r="A15" t="str">
            <v>ISC5</v>
          </cell>
          <cell r="B15">
            <v>1</v>
          </cell>
          <cell r="C15">
            <v>2</v>
          </cell>
          <cell r="D15">
            <v>30</v>
          </cell>
          <cell r="E15">
            <v>0</v>
          </cell>
          <cell r="F15" t="str">
            <v>m</v>
          </cell>
          <cell r="G15" t="str">
            <v>xr</v>
          </cell>
          <cell r="H15">
            <v>0</v>
          </cell>
          <cell r="I15" t="str">
            <v>m</v>
          </cell>
          <cell r="J15">
            <v>0</v>
          </cell>
          <cell r="K15">
            <v>0</v>
          </cell>
          <cell r="L15" t="str">
            <v>n</v>
          </cell>
          <cell r="M15" t="str">
            <v>a</v>
          </cell>
          <cell r="N15">
            <v>16.3944322660093</v>
          </cell>
          <cell r="O15" t="str">
            <v>xr</v>
          </cell>
          <cell r="P15" t="str">
            <v>n</v>
          </cell>
          <cell r="Q15" t="str">
            <v>a</v>
          </cell>
          <cell r="R15">
            <v>11.29052555803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 t="str">
            <v>m</v>
          </cell>
          <cell r="X15" t="str">
            <v>a</v>
          </cell>
          <cell r="Y15">
            <v>0</v>
          </cell>
          <cell r="Z15" t="str">
            <v>xr</v>
          </cell>
          <cell r="AA15">
            <v>0</v>
          </cell>
          <cell r="AB15" t="str">
            <v>a</v>
          </cell>
          <cell r="AC15" t="str">
            <v>a</v>
          </cell>
        </row>
        <row r="16">
          <cell r="A16" t="str">
            <v>ISC5</v>
          </cell>
          <cell r="B16">
            <v>1</v>
          </cell>
          <cell r="C16">
            <v>2</v>
          </cell>
          <cell r="D16">
            <v>20</v>
          </cell>
          <cell r="E16">
            <v>0</v>
          </cell>
          <cell r="F16" t="str">
            <v>m</v>
          </cell>
          <cell r="G16" t="str">
            <v>a</v>
          </cell>
          <cell r="H16">
            <v>0</v>
          </cell>
          <cell r="I16" t="str">
            <v>m</v>
          </cell>
          <cell r="J16">
            <v>0</v>
          </cell>
          <cell r="K16">
            <v>0</v>
          </cell>
          <cell r="L16" t="str">
            <v>n</v>
          </cell>
          <cell r="M16">
            <v>10.859393593097399</v>
          </cell>
          <cell r="N16" t="str">
            <v>a</v>
          </cell>
          <cell r="O16" t="str">
            <v>a</v>
          </cell>
          <cell r="P16" t="str">
            <v>a</v>
          </cell>
          <cell r="Q16" t="str">
            <v>a</v>
          </cell>
          <cell r="R16" t="str">
            <v>a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 t="str">
            <v>m</v>
          </cell>
          <cell r="X16" t="str">
            <v>xr</v>
          </cell>
          <cell r="Y16">
            <v>0</v>
          </cell>
          <cell r="Z16" t="str">
            <v>a</v>
          </cell>
          <cell r="AA16">
            <v>0</v>
          </cell>
          <cell r="AB16" t="str">
            <v>a</v>
          </cell>
          <cell r="AC16" t="str">
            <v>a</v>
          </cell>
        </row>
        <row r="17">
          <cell r="A17" t="str">
            <v>ISC5</v>
          </cell>
          <cell r="B17">
            <v>1</v>
          </cell>
          <cell r="C17">
            <v>90</v>
          </cell>
          <cell r="D17">
            <v>900000</v>
          </cell>
          <cell r="E17">
            <v>15.9896578596832</v>
          </cell>
          <cell r="F17" t="str">
            <v>m</v>
          </cell>
          <cell r="G17" t="str">
            <v>xr</v>
          </cell>
          <cell r="H17" t="str">
            <v>m</v>
          </cell>
          <cell r="I17" t="str">
            <v>m</v>
          </cell>
          <cell r="J17" t="str">
            <v>xr</v>
          </cell>
          <cell r="K17" t="str">
            <v>xr</v>
          </cell>
          <cell r="L17" t="str">
            <v>m</v>
          </cell>
          <cell r="M17">
            <v>10.859393593097399</v>
          </cell>
          <cell r="N17">
            <v>16.3944322660093</v>
          </cell>
          <cell r="O17" t="str">
            <v>xr</v>
          </cell>
          <cell r="P17" t="str">
            <v>n</v>
          </cell>
          <cell r="Q17" t="str">
            <v>a</v>
          </cell>
          <cell r="R17" t="str">
            <v>m</v>
          </cell>
          <cell r="S17" t="str">
            <v>m</v>
          </cell>
          <cell r="T17">
            <v>4.5015583771266598</v>
          </cell>
          <cell r="U17" t="str">
            <v>23.032 (x)</v>
          </cell>
          <cell r="V17" t="str">
            <v>m</v>
          </cell>
          <cell r="W17" t="str">
            <v>m</v>
          </cell>
          <cell r="X17" t="str">
            <v>xr</v>
          </cell>
          <cell r="Y17" t="str">
            <v>xr</v>
          </cell>
          <cell r="Z17" t="str">
            <v>xr</v>
          </cell>
          <cell r="AA17">
            <v>16.703179730053101</v>
          </cell>
          <cell r="AB17" t="str">
            <v>xr</v>
          </cell>
          <cell r="AC17" t="str">
            <v>a</v>
          </cell>
        </row>
        <row r="18">
          <cell r="A18" t="str">
            <v>ISC5</v>
          </cell>
          <cell r="B18">
            <v>1</v>
          </cell>
          <cell r="C18">
            <v>90</v>
          </cell>
          <cell r="D18">
            <v>30</v>
          </cell>
          <cell r="E18">
            <v>0</v>
          </cell>
          <cell r="F18" t="str">
            <v>m</v>
          </cell>
          <cell r="G18" t="str">
            <v>xr</v>
          </cell>
          <cell r="H18">
            <v>0</v>
          </cell>
          <cell r="I18" t="str">
            <v>m</v>
          </cell>
          <cell r="J18">
            <v>0</v>
          </cell>
          <cell r="K18">
            <v>0</v>
          </cell>
          <cell r="L18" t="str">
            <v>m</v>
          </cell>
          <cell r="M18" t="str">
            <v>a</v>
          </cell>
          <cell r="N18">
            <v>16.3944322660093</v>
          </cell>
          <cell r="O18" t="str">
            <v>xr</v>
          </cell>
          <cell r="P18" t="str">
            <v>n</v>
          </cell>
          <cell r="Q18" t="str">
            <v>a</v>
          </cell>
          <cell r="R18" t="str">
            <v>m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 t="str">
            <v>m</v>
          </cell>
          <cell r="X18" t="str">
            <v>xr</v>
          </cell>
          <cell r="Y18">
            <v>0</v>
          </cell>
          <cell r="Z18" t="str">
            <v>xr</v>
          </cell>
          <cell r="AA18">
            <v>0</v>
          </cell>
          <cell r="AB18" t="str">
            <v>a</v>
          </cell>
          <cell r="AC18" t="str">
            <v>a</v>
          </cell>
        </row>
        <row r="19">
          <cell r="A19" t="str">
            <v>ISC5</v>
          </cell>
          <cell r="B19">
            <v>1</v>
          </cell>
          <cell r="C19">
            <v>90</v>
          </cell>
          <cell r="D19">
            <v>20</v>
          </cell>
          <cell r="E19">
            <v>0</v>
          </cell>
          <cell r="F19" t="str">
            <v>m</v>
          </cell>
          <cell r="G19" t="str">
            <v>a</v>
          </cell>
          <cell r="H19">
            <v>0</v>
          </cell>
          <cell r="I19" t="str">
            <v>m</v>
          </cell>
          <cell r="J19">
            <v>0</v>
          </cell>
          <cell r="K19">
            <v>0</v>
          </cell>
          <cell r="L19" t="str">
            <v>m</v>
          </cell>
          <cell r="M19">
            <v>10.859393593097399</v>
          </cell>
          <cell r="N19" t="str">
            <v>a</v>
          </cell>
          <cell r="O19" t="str">
            <v>a</v>
          </cell>
          <cell r="P19" t="str">
            <v>a</v>
          </cell>
          <cell r="Q19" t="str">
            <v>a</v>
          </cell>
          <cell r="R19" t="str">
            <v>m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 t="str">
            <v>m</v>
          </cell>
          <cell r="X19" t="str">
            <v>xr</v>
          </cell>
          <cell r="Y19">
            <v>0</v>
          </cell>
          <cell r="Z19" t="str">
            <v>a</v>
          </cell>
          <cell r="AA19">
            <v>0</v>
          </cell>
          <cell r="AB19" t="str">
            <v>a</v>
          </cell>
          <cell r="AC19" t="str">
            <v>a</v>
          </cell>
        </row>
        <row r="20">
          <cell r="A20" t="str">
            <v>ISC5</v>
          </cell>
          <cell r="B20">
            <v>2</v>
          </cell>
          <cell r="C20">
            <v>2</v>
          </cell>
          <cell r="D20">
            <v>900000</v>
          </cell>
          <cell r="E20">
            <v>41.610957858171197</v>
          </cell>
          <cell r="F20" t="str">
            <v>m</v>
          </cell>
          <cell r="G20" t="str">
            <v>xr</v>
          </cell>
          <cell r="H20" t="str">
            <v>m</v>
          </cell>
          <cell r="I20" t="str">
            <v>m</v>
          </cell>
          <cell r="J20" t="str">
            <v>xr</v>
          </cell>
          <cell r="K20" t="str">
            <v>xr</v>
          </cell>
          <cell r="L20" t="str">
            <v>n</v>
          </cell>
          <cell r="M20">
            <v>9.3642425668749905</v>
          </cell>
          <cell r="N20">
            <v>26.872005991347802</v>
          </cell>
          <cell r="O20" t="str">
            <v>xr</v>
          </cell>
          <cell r="P20" t="str">
            <v>n</v>
          </cell>
          <cell r="Q20" t="str">
            <v>a</v>
          </cell>
          <cell r="R20">
            <v>16.211884695536501</v>
          </cell>
          <cell r="S20" t="str">
            <v>m</v>
          </cell>
          <cell r="T20">
            <v>4.43733979470161</v>
          </cell>
          <cell r="U20" t="str">
            <v>24.251 (x)</v>
          </cell>
          <cell r="V20" t="str">
            <v>m</v>
          </cell>
          <cell r="W20" t="str">
            <v>m</v>
          </cell>
          <cell r="X20" t="str">
            <v>xr</v>
          </cell>
          <cell r="Y20" t="str">
            <v>xr</v>
          </cell>
          <cell r="Z20" t="str">
            <v>xr</v>
          </cell>
          <cell r="AA20">
            <v>17.512979510455398</v>
          </cell>
          <cell r="AB20" t="str">
            <v>xr</v>
          </cell>
          <cell r="AC20" t="str">
            <v>a</v>
          </cell>
        </row>
        <row r="21">
          <cell r="A21" t="str">
            <v>ISC5</v>
          </cell>
          <cell r="B21">
            <v>2</v>
          </cell>
          <cell r="C21">
            <v>2</v>
          </cell>
          <cell r="D21">
            <v>30</v>
          </cell>
          <cell r="E21">
            <v>0</v>
          </cell>
          <cell r="F21" t="str">
            <v>m</v>
          </cell>
          <cell r="G21" t="str">
            <v>xr</v>
          </cell>
          <cell r="H21">
            <v>0</v>
          </cell>
          <cell r="I21" t="str">
            <v>m</v>
          </cell>
          <cell r="J21">
            <v>0</v>
          </cell>
          <cell r="K21">
            <v>0</v>
          </cell>
          <cell r="L21" t="str">
            <v>n</v>
          </cell>
          <cell r="M21" t="str">
            <v>a</v>
          </cell>
          <cell r="N21">
            <v>26.872005991347802</v>
          </cell>
          <cell r="O21" t="str">
            <v>xr</v>
          </cell>
          <cell r="P21" t="str">
            <v>n</v>
          </cell>
          <cell r="Q21" t="str">
            <v>a</v>
          </cell>
          <cell r="R21">
            <v>16.211884695536501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 t="str">
            <v>m</v>
          </cell>
          <cell r="X21" t="str">
            <v>a</v>
          </cell>
          <cell r="Y21">
            <v>0</v>
          </cell>
          <cell r="Z21" t="str">
            <v>xr</v>
          </cell>
          <cell r="AA21">
            <v>0</v>
          </cell>
          <cell r="AB21" t="str">
            <v>a</v>
          </cell>
          <cell r="AC21" t="str">
            <v>a</v>
          </cell>
        </row>
        <row r="22">
          <cell r="A22" t="str">
            <v>ISC5</v>
          </cell>
          <cell r="B22">
            <v>2</v>
          </cell>
          <cell r="C22">
            <v>2</v>
          </cell>
          <cell r="D22">
            <v>20</v>
          </cell>
          <cell r="E22">
            <v>0</v>
          </cell>
          <cell r="F22" t="str">
            <v>m</v>
          </cell>
          <cell r="G22" t="str">
            <v>a</v>
          </cell>
          <cell r="H22">
            <v>0</v>
          </cell>
          <cell r="I22" t="str">
            <v>m</v>
          </cell>
          <cell r="J22">
            <v>0</v>
          </cell>
          <cell r="K22">
            <v>0</v>
          </cell>
          <cell r="L22" t="str">
            <v>n</v>
          </cell>
          <cell r="M22">
            <v>9.3642425668749905</v>
          </cell>
          <cell r="N22" t="str">
            <v>a</v>
          </cell>
          <cell r="O22" t="str">
            <v>a</v>
          </cell>
          <cell r="P22" t="str">
            <v>a</v>
          </cell>
          <cell r="Q22" t="str">
            <v>a</v>
          </cell>
          <cell r="R22" t="str">
            <v>a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 t="str">
            <v>m</v>
          </cell>
          <cell r="X22" t="str">
            <v>xr</v>
          </cell>
          <cell r="Y22">
            <v>0</v>
          </cell>
          <cell r="Z22" t="str">
            <v>a</v>
          </cell>
          <cell r="AA22">
            <v>0</v>
          </cell>
          <cell r="AB22" t="str">
            <v>a</v>
          </cell>
          <cell r="AC22" t="str">
            <v>a</v>
          </cell>
        </row>
        <row r="23">
          <cell r="A23" t="str">
            <v>ISC5</v>
          </cell>
          <cell r="B23">
            <v>2</v>
          </cell>
          <cell r="C23">
            <v>90</v>
          </cell>
          <cell r="D23">
            <v>900000</v>
          </cell>
          <cell r="E23">
            <v>41.610957858171197</v>
          </cell>
          <cell r="F23" t="str">
            <v>m</v>
          </cell>
          <cell r="G23" t="str">
            <v>xr</v>
          </cell>
          <cell r="H23" t="str">
            <v>m</v>
          </cell>
          <cell r="I23" t="str">
            <v>m</v>
          </cell>
          <cell r="J23" t="str">
            <v>xr</v>
          </cell>
          <cell r="K23" t="str">
            <v>xr</v>
          </cell>
          <cell r="L23" t="str">
            <v>m</v>
          </cell>
          <cell r="M23">
            <v>9.3642425668749905</v>
          </cell>
          <cell r="N23">
            <v>26.872005991347802</v>
          </cell>
          <cell r="O23" t="str">
            <v>xr</v>
          </cell>
          <cell r="P23" t="str">
            <v>n</v>
          </cell>
          <cell r="Q23" t="str">
            <v>a</v>
          </cell>
          <cell r="R23" t="str">
            <v>m</v>
          </cell>
          <cell r="S23" t="str">
            <v>m</v>
          </cell>
          <cell r="T23">
            <v>4.43733979470161</v>
          </cell>
          <cell r="U23" t="str">
            <v>24.251 (x)</v>
          </cell>
          <cell r="V23" t="str">
            <v>m</v>
          </cell>
          <cell r="W23" t="str">
            <v>m</v>
          </cell>
          <cell r="X23" t="str">
            <v>xr</v>
          </cell>
          <cell r="Y23" t="str">
            <v>xr</v>
          </cell>
          <cell r="Z23" t="str">
            <v>xr</v>
          </cell>
          <cell r="AA23">
            <v>17.512979510455398</v>
          </cell>
          <cell r="AB23" t="str">
            <v>xr</v>
          </cell>
          <cell r="AC23" t="str">
            <v>a</v>
          </cell>
        </row>
        <row r="24">
          <cell r="A24" t="str">
            <v>ISC5</v>
          </cell>
          <cell r="B24">
            <v>2</v>
          </cell>
          <cell r="C24">
            <v>90</v>
          </cell>
          <cell r="D24">
            <v>30</v>
          </cell>
          <cell r="E24">
            <v>0</v>
          </cell>
          <cell r="F24" t="str">
            <v>m</v>
          </cell>
          <cell r="G24" t="str">
            <v>xr</v>
          </cell>
          <cell r="H24">
            <v>0</v>
          </cell>
          <cell r="I24" t="str">
            <v>m</v>
          </cell>
          <cell r="J24">
            <v>0</v>
          </cell>
          <cell r="K24">
            <v>0</v>
          </cell>
          <cell r="L24" t="str">
            <v>m</v>
          </cell>
          <cell r="M24" t="str">
            <v>a</v>
          </cell>
          <cell r="N24">
            <v>26.872005991347802</v>
          </cell>
          <cell r="O24" t="str">
            <v>xr</v>
          </cell>
          <cell r="P24" t="str">
            <v>n</v>
          </cell>
          <cell r="Q24" t="str">
            <v>a</v>
          </cell>
          <cell r="R24" t="str">
            <v>m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 t="str">
            <v>m</v>
          </cell>
          <cell r="X24" t="str">
            <v>xr</v>
          </cell>
          <cell r="Y24">
            <v>0</v>
          </cell>
          <cell r="Z24" t="str">
            <v>xr</v>
          </cell>
          <cell r="AA24">
            <v>0</v>
          </cell>
          <cell r="AB24" t="str">
            <v>a</v>
          </cell>
          <cell r="AC24" t="str">
            <v>a</v>
          </cell>
        </row>
        <row r="25">
          <cell r="A25" t="str">
            <v>ISC5</v>
          </cell>
          <cell r="B25">
            <v>2</v>
          </cell>
          <cell r="C25">
            <v>90</v>
          </cell>
          <cell r="D25">
            <v>20</v>
          </cell>
          <cell r="E25">
            <v>0</v>
          </cell>
          <cell r="F25" t="str">
            <v>m</v>
          </cell>
          <cell r="G25" t="str">
            <v>a</v>
          </cell>
          <cell r="H25">
            <v>0</v>
          </cell>
          <cell r="I25" t="str">
            <v>m</v>
          </cell>
          <cell r="J25">
            <v>0</v>
          </cell>
          <cell r="K25">
            <v>0</v>
          </cell>
          <cell r="L25" t="str">
            <v>m</v>
          </cell>
          <cell r="M25">
            <v>9.3642425668749905</v>
          </cell>
          <cell r="N25" t="str">
            <v>a</v>
          </cell>
          <cell r="O25" t="str">
            <v>a</v>
          </cell>
          <cell r="P25" t="str">
            <v>a</v>
          </cell>
          <cell r="Q25" t="str">
            <v>a</v>
          </cell>
          <cell r="R25" t="str">
            <v>m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 t="str">
            <v>m</v>
          </cell>
          <cell r="X25" t="str">
            <v>xr</v>
          </cell>
          <cell r="Y25">
            <v>0</v>
          </cell>
          <cell r="Z25" t="str">
            <v>a</v>
          </cell>
          <cell r="AA25">
            <v>0</v>
          </cell>
          <cell r="AB25" t="str">
            <v>a</v>
          </cell>
          <cell r="AC25" t="str">
            <v>a</v>
          </cell>
        </row>
        <row r="26">
          <cell r="A26" t="str">
            <v>ISC5</v>
          </cell>
          <cell r="B26">
            <v>90</v>
          </cell>
          <cell r="C26">
            <v>2</v>
          </cell>
          <cell r="D26">
            <v>900000</v>
          </cell>
          <cell r="E26">
            <v>28.724161069146401</v>
          </cell>
          <cell r="F26" t="str">
            <v>m</v>
          </cell>
          <cell r="G26" t="str">
            <v>xr</v>
          </cell>
          <cell r="H26" t="str">
            <v>m</v>
          </cell>
          <cell r="I26" t="str">
            <v>m</v>
          </cell>
          <cell r="J26" t="str">
            <v>xr</v>
          </cell>
          <cell r="K26" t="str">
            <v>xr</v>
          </cell>
          <cell r="L26">
            <v>0</v>
          </cell>
          <cell r="M26">
            <v>10.128907925583601</v>
          </cell>
          <cell r="N26">
            <v>21.513570006718599</v>
          </cell>
          <cell r="O26" t="str">
            <v>xr</v>
          </cell>
          <cell r="P26" t="str">
            <v>n</v>
          </cell>
          <cell r="Q26" t="str">
            <v>a</v>
          </cell>
          <cell r="R26">
            <v>13.7086718407869</v>
          </cell>
          <cell r="S26" t="str">
            <v>m</v>
          </cell>
          <cell r="T26">
            <v>4.4557194875956698</v>
          </cell>
          <cell r="U26" t="str">
            <v>23.605 (x)</v>
          </cell>
          <cell r="V26" t="str">
            <v>m</v>
          </cell>
          <cell r="W26" t="str">
            <v>m</v>
          </cell>
          <cell r="X26" t="str">
            <v>xr</v>
          </cell>
          <cell r="Y26" t="str">
            <v>xr</v>
          </cell>
          <cell r="Z26" t="str">
            <v>xr</v>
          </cell>
          <cell r="AA26">
            <v>17.097411137661101</v>
          </cell>
          <cell r="AB26" t="str">
            <v>xr</v>
          </cell>
          <cell r="AC26" t="str">
            <v>a</v>
          </cell>
        </row>
        <row r="27">
          <cell r="A27" t="str">
            <v>ISC5</v>
          </cell>
          <cell r="B27">
            <v>90</v>
          </cell>
          <cell r="C27">
            <v>2</v>
          </cell>
          <cell r="D27">
            <v>30</v>
          </cell>
          <cell r="E27">
            <v>0</v>
          </cell>
          <cell r="F27" t="str">
            <v>m</v>
          </cell>
          <cell r="G27" t="str">
            <v>xr</v>
          </cell>
          <cell r="H27">
            <v>0</v>
          </cell>
          <cell r="I27" t="str">
            <v>m</v>
          </cell>
          <cell r="J27">
            <v>0</v>
          </cell>
          <cell r="K27">
            <v>0</v>
          </cell>
          <cell r="L27">
            <v>0</v>
          </cell>
          <cell r="M27" t="str">
            <v>a</v>
          </cell>
          <cell r="N27">
            <v>21.513570006718599</v>
          </cell>
          <cell r="O27" t="str">
            <v>xr</v>
          </cell>
          <cell r="P27" t="str">
            <v>n</v>
          </cell>
          <cell r="Q27" t="str">
            <v>a</v>
          </cell>
          <cell r="R27">
            <v>13.7086718407869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 t="str">
            <v>m</v>
          </cell>
          <cell r="X27" t="str">
            <v>a</v>
          </cell>
          <cell r="Y27">
            <v>0</v>
          </cell>
          <cell r="Z27" t="str">
            <v>xr</v>
          </cell>
          <cell r="AA27">
            <v>0</v>
          </cell>
          <cell r="AB27" t="str">
            <v>a</v>
          </cell>
          <cell r="AC27" t="str">
            <v>a</v>
          </cell>
        </row>
        <row r="28">
          <cell r="A28" t="str">
            <v>ISC5</v>
          </cell>
          <cell r="B28">
            <v>90</v>
          </cell>
          <cell r="C28">
            <v>2</v>
          </cell>
          <cell r="D28">
            <v>20</v>
          </cell>
          <cell r="E28">
            <v>0</v>
          </cell>
          <cell r="F28" t="str">
            <v>m</v>
          </cell>
          <cell r="G28" t="str">
            <v>a</v>
          </cell>
          <cell r="H28">
            <v>0</v>
          </cell>
          <cell r="I28" t="str">
            <v>m</v>
          </cell>
          <cell r="J28">
            <v>0</v>
          </cell>
          <cell r="K28">
            <v>0</v>
          </cell>
          <cell r="L28">
            <v>0</v>
          </cell>
          <cell r="M28">
            <v>10.128907925583601</v>
          </cell>
          <cell r="N28" t="str">
            <v>a</v>
          </cell>
          <cell r="O28" t="str">
            <v>a</v>
          </cell>
          <cell r="P28" t="str">
            <v>n</v>
          </cell>
          <cell r="Q28" t="str">
            <v>a</v>
          </cell>
          <cell r="R28" t="str">
            <v>a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 t="str">
            <v>m</v>
          </cell>
          <cell r="X28" t="str">
            <v>xr</v>
          </cell>
          <cell r="Y28">
            <v>0</v>
          </cell>
          <cell r="Z28" t="str">
            <v>a</v>
          </cell>
          <cell r="AA28">
            <v>0</v>
          </cell>
          <cell r="AB28" t="str">
            <v>a</v>
          </cell>
          <cell r="AC28" t="str">
            <v>a</v>
          </cell>
        </row>
        <row r="29">
          <cell r="A29" t="str">
            <v>ISC5</v>
          </cell>
          <cell r="B29">
            <v>90</v>
          </cell>
          <cell r="C29">
            <v>90</v>
          </cell>
          <cell r="D29">
            <v>900000</v>
          </cell>
          <cell r="E29">
            <v>28.724161069146401</v>
          </cell>
          <cell r="F29" t="str">
            <v>m</v>
          </cell>
          <cell r="G29" t="str">
            <v>xr</v>
          </cell>
          <cell r="H29" t="str">
            <v>m</v>
          </cell>
          <cell r="I29" t="str">
            <v>m</v>
          </cell>
          <cell r="J29" t="str">
            <v>xr</v>
          </cell>
          <cell r="K29" t="str">
            <v>xr</v>
          </cell>
          <cell r="L29" t="str">
            <v>m</v>
          </cell>
          <cell r="M29">
            <v>10.128907925583601</v>
          </cell>
          <cell r="N29">
            <v>21.513570006718599</v>
          </cell>
          <cell r="O29" t="str">
            <v>xr</v>
          </cell>
          <cell r="P29" t="str">
            <v>13.453 (x)</v>
          </cell>
          <cell r="Q29" t="str">
            <v>a</v>
          </cell>
          <cell r="R29" t="str">
            <v>m</v>
          </cell>
          <cell r="S29" t="str">
            <v>m</v>
          </cell>
          <cell r="T29">
            <v>4.4557194875956698</v>
          </cell>
          <cell r="U29" t="str">
            <v>23.605 (x)</v>
          </cell>
          <cell r="V29" t="str">
            <v>m</v>
          </cell>
          <cell r="W29" t="str">
            <v>m</v>
          </cell>
          <cell r="X29" t="str">
            <v>xr</v>
          </cell>
          <cell r="Y29" t="str">
            <v>xr</v>
          </cell>
          <cell r="Z29" t="str">
            <v>xr</v>
          </cell>
          <cell r="AA29">
            <v>17.097411137661101</v>
          </cell>
          <cell r="AB29" t="str">
            <v>xr</v>
          </cell>
          <cell r="AC29" t="str">
            <v>a</v>
          </cell>
        </row>
        <row r="30">
          <cell r="A30" t="str">
            <v>ISC5</v>
          </cell>
          <cell r="B30">
            <v>90</v>
          </cell>
          <cell r="C30">
            <v>90</v>
          </cell>
          <cell r="D30">
            <v>30</v>
          </cell>
          <cell r="E30">
            <v>0</v>
          </cell>
          <cell r="F30" t="str">
            <v>m</v>
          </cell>
          <cell r="G30" t="str">
            <v>xr</v>
          </cell>
          <cell r="H30">
            <v>0</v>
          </cell>
          <cell r="I30" t="str">
            <v>m</v>
          </cell>
          <cell r="J30">
            <v>0</v>
          </cell>
          <cell r="K30">
            <v>0</v>
          </cell>
          <cell r="L30" t="str">
            <v>m</v>
          </cell>
          <cell r="M30" t="str">
            <v>a</v>
          </cell>
          <cell r="N30">
            <v>21.513570006718599</v>
          </cell>
          <cell r="O30" t="str">
            <v>xr</v>
          </cell>
          <cell r="P30" t="str">
            <v>xr</v>
          </cell>
          <cell r="Q30" t="str">
            <v>a</v>
          </cell>
          <cell r="R30" t="str">
            <v>m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 t="str">
            <v>m</v>
          </cell>
          <cell r="X30" t="str">
            <v>xr</v>
          </cell>
          <cell r="Y30">
            <v>0</v>
          </cell>
          <cell r="Z30" t="str">
            <v>xr</v>
          </cell>
          <cell r="AA30">
            <v>0</v>
          </cell>
          <cell r="AB30" t="str">
            <v>a</v>
          </cell>
          <cell r="AC30" t="str">
            <v>a</v>
          </cell>
        </row>
        <row r="31">
          <cell r="A31" t="str">
            <v>ISC5</v>
          </cell>
          <cell r="B31">
            <v>90</v>
          </cell>
          <cell r="C31">
            <v>90</v>
          </cell>
          <cell r="D31">
            <v>20</v>
          </cell>
          <cell r="E31">
            <v>0</v>
          </cell>
          <cell r="F31" t="str">
            <v>m</v>
          </cell>
          <cell r="G31" t="str">
            <v>a</v>
          </cell>
          <cell r="H31">
            <v>0</v>
          </cell>
          <cell r="I31" t="str">
            <v>m</v>
          </cell>
          <cell r="J31">
            <v>0</v>
          </cell>
          <cell r="K31">
            <v>0</v>
          </cell>
          <cell r="L31" t="str">
            <v>m</v>
          </cell>
          <cell r="M31">
            <v>10.128907925583601</v>
          </cell>
          <cell r="N31" t="str">
            <v>a</v>
          </cell>
          <cell r="O31" t="str">
            <v>a</v>
          </cell>
          <cell r="P31" t="str">
            <v>xr</v>
          </cell>
          <cell r="Q31" t="str">
            <v>a</v>
          </cell>
          <cell r="R31" t="str">
            <v>m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 t="str">
            <v>m</v>
          </cell>
          <cell r="X31" t="str">
            <v>xr</v>
          </cell>
          <cell r="Y31">
            <v>0</v>
          </cell>
          <cell r="Z31" t="str">
            <v>a</v>
          </cell>
          <cell r="AA31">
            <v>0</v>
          </cell>
          <cell r="AB31" t="str">
            <v>a</v>
          </cell>
          <cell r="AC31" t="str">
            <v>a</v>
          </cell>
        </row>
        <row r="32">
          <cell r="A32" t="str">
            <v>ISC567</v>
          </cell>
          <cell r="B32">
            <v>1</v>
          </cell>
          <cell r="C32">
            <v>2</v>
          </cell>
          <cell r="D32">
            <v>900000</v>
          </cell>
          <cell r="E32" t="str">
            <v>m</v>
          </cell>
          <cell r="F32" t="str">
            <v>m</v>
          </cell>
          <cell r="G32" t="str">
            <v>m</v>
          </cell>
          <cell r="H32" t="str">
            <v>m</v>
          </cell>
          <cell r="I32" t="str">
            <v>m</v>
          </cell>
          <cell r="J32" t="str">
            <v>xr</v>
          </cell>
          <cell r="K32" t="str">
            <v>xr</v>
          </cell>
          <cell r="L32" t="str">
            <v>m</v>
          </cell>
          <cell r="M32">
            <v>52.6801002948595</v>
          </cell>
          <cell r="N32">
            <v>61.7433514630359</v>
          </cell>
          <cell r="O32" t="str">
            <v>xr</v>
          </cell>
          <cell r="P32" t="str">
            <v>n</v>
          </cell>
          <cell r="Q32" t="str">
            <v>m</v>
          </cell>
          <cell r="R32">
            <v>35.914215131114702</v>
          </cell>
          <cell r="S32" t="str">
            <v>m</v>
          </cell>
          <cell r="T32">
            <v>16.098082786211901</v>
          </cell>
          <cell r="U32" t="str">
            <v>51.420 (x)</v>
          </cell>
          <cell r="V32" t="str">
            <v>m</v>
          </cell>
          <cell r="W32" t="str">
            <v>m</v>
          </cell>
          <cell r="X32" t="str">
            <v>xr</v>
          </cell>
          <cell r="Y32" t="str">
            <v>xr</v>
          </cell>
          <cell r="Z32" t="str">
            <v>xr</v>
          </cell>
          <cell r="AA32">
            <v>24.442436154640099</v>
          </cell>
          <cell r="AB32" t="str">
            <v>xr</v>
          </cell>
          <cell r="AC32">
            <v>39.603648161842798</v>
          </cell>
        </row>
        <row r="33">
          <cell r="A33" t="str">
            <v>ISC567</v>
          </cell>
          <cell r="B33">
            <v>1</v>
          </cell>
          <cell r="C33">
            <v>90</v>
          </cell>
          <cell r="D33">
            <v>900000</v>
          </cell>
          <cell r="E33" t="str">
            <v>m</v>
          </cell>
          <cell r="F33" t="str">
            <v>m</v>
          </cell>
          <cell r="G33" t="str">
            <v>m</v>
          </cell>
          <cell r="H33" t="str">
            <v>m</v>
          </cell>
          <cell r="I33" t="str">
            <v>m</v>
          </cell>
          <cell r="J33" t="str">
            <v>xr</v>
          </cell>
          <cell r="K33" t="str">
            <v>xr</v>
          </cell>
          <cell r="L33" t="str">
            <v>m</v>
          </cell>
          <cell r="M33">
            <v>52.6801002948595</v>
          </cell>
          <cell r="N33">
            <v>61.7433514630359</v>
          </cell>
          <cell r="O33" t="str">
            <v>27.501 (x)</v>
          </cell>
          <cell r="P33" t="str">
            <v>n</v>
          </cell>
          <cell r="Q33" t="str">
            <v>m</v>
          </cell>
          <cell r="R33" t="str">
            <v>m</v>
          </cell>
          <cell r="S33" t="str">
            <v>m</v>
          </cell>
          <cell r="T33">
            <v>16.098082786211901</v>
          </cell>
          <cell r="U33" t="str">
            <v>51.420 (x)</v>
          </cell>
          <cell r="V33" t="str">
            <v>m</v>
          </cell>
          <cell r="W33" t="str">
            <v>m</v>
          </cell>
          <cell r="X33" t="str">
            <v>xr</v>
          </cell>
          <cell r="Y33" t="str">
            <v>xr</v>
          </cell>
          <cell r="Z33" t="str">
            <v>xr</v>
          </cell>
          <cell r="AA33">
            <v>24.442436154640099</v>
          </cell>
          <cell r="AB33" t="str">
            <v>xr</v>
          </cell>
          <cell r="AC33">
            <v>47.4572709708332</v>
          </cell>
        </row>
        <row r="34">
          <cell r="A34" t="str">
            <v>ISC567</v>
          </cell>
          <cell r="B34">
            <v>2</v>
          </cell>
          <cell r="C34">
            <v>2</v>
          </cell>
          <cell r="D34">
            <v>900000</v>
          </cell>
          <cell r="E34" t="str">
            <v>m</v>
          </cell>
          <cell r="F34" t="str">
            <v>m</v>
          </cell>
          <cell r="G34" t="str">
            <v>m</v>
          </cell>
          <cell r="H34" t="str">
            <v>m</v>
          </cell>
          <cell r="I34" t="str">
            <v>m</v>
          </cell>
          <cell r="J34" t="str">
            <v>xr</v>
          </cell>
          <cell r="K34" t="str">
            <v>xr</v>
          </cell>
          <cell r="L34" t="str">
            <v>m</v>
          </cell>
          <cell r="M34">
            <v>67.005928683857803</v>
          </cell>
          <cell r="N34">
            <v>75.021012660424105</v>
          </cell>
          <cell r="O34" t="str">
            <v>xr</v>
          </cell>
          <cell r="P34" t="str">
            <v>n</v>
          </cell>
          <cell r="Q34" t="str">
            <v>m</v>
          </cell>
          <cell r="R34">
            <v>59.532993489175198</v>
          </cell>
          <cell r="S34" t="str">
            <v>m</v>
          </cell>
          <cell r="T34">
            <v>11.8139976769322</v>
          </cell>
          <cell r="U34" t="str">
            <v>54.112 (x)</v>
          </cell>
          <cell r="V34" t="str">
            <v>m</v>
          </cell>
          <cell r="W34" t="str">
            <v>m</v>
          </cell>
          <cell r="X34" t="str">
            <v>xr</v>
          </cell>
          <cell r="Y34" t="str">
            <v>xr</v>
          </cell>
          <cell r="Z34" t="str">
            <v>xr</v>
          </cell>
          <cell r="AA34">
            <v>26.514109532836901</v>
          </cell>
          <cell r="AB34" t="str">
            <v>xr</v>
          </cell>
          <cell r="AC34">
            <v>41.2955613316918</v>
          </cell>
        </row>
        <row r="35">
          <cell r="A35" t="str">
            <v>ISC567</v>
          </cell>
          <cell r="B35">
            <v>2</v>
          </cell>
          <cell r="C35">
            <v>90</v>
          </cell>
          <cell r="D35">
            <v>900000</v>
          </cell>
          <cell r="E35" t="str">
            <v>m</v>
          </cell>
          <cell r="F35" t="str">
            <v>m</v>
          </cell>
          <cell r="G35" t="str">
            <v>m</v>
          </cell>
          <cell r="H35" t="str">
            <v>m</v>
          </cell>
          <cell r="I35" t="str">
            <v>m</v>
          </cell>
          <cell r="J35" t="str">
            <v>xr</v>
          </cell>
          <cell r="K35" t="str">
            <v>xr</v>
          </cell>
          <cell r="L35" t="str">
            <v>m</v>
          </cell>
          <cell r="M35">
            <v>67.005928683857803</v>
          </cell>
          <cell r="N35">
            <v>75.021012660424105</v>
          </cell>
          <cell r="O35" t="str">
            <v>27.235 (x)</v>
          </cell>
          <cell r="P35" t="str">
            <v>n</v>
          </cell>
          <cell r="Q35" t="str">
            <v>m</v>
          </cell>
          <cell r="R35" t="str">
            <v>m</v>
          </cell>
          <cell r="S35" t="str">
            <v>m</v>
          </cell>
          <cell r="T35">
            <v>11.8139976769322</v>
          </cell>
          <cell r="U35" t="str">
            <v>54.112 (x)</v>
          </cell>
          <cell r="V35" t="str">
            <v>m</v>
          </cell>
          <cell r="W35" t="str">
            <v>m</v>
          </cell>
          <cell r="X35" t="str">
            <v>xr</v>
          </cell>
          <cell r="Y35" t="str">
            <v>xr</v>
          </cell>
          <cell r="Z35" t="str">
            <v>xr</v>
          </cell>
          <cell r="AA35">
            <v>26.514109532836901</v>
          </cell>
          <cell r="AB35" t="str">
            <v>xr</v>
          </cell>
          <cell r="AC35">
            <v>49.490332460552899</v>
          </cell>
        </row>
        <row r="36">
          <cell r="A36" t="str">
            <v>ISC567</v>
          </cell>
          <cell r="B36">
            <v>90</v>
          </cell>
          <cell r="C36">
            <v>2</v>
          </cell>
          <cell r="D36">
            <v>900000</v>
          </cell>
          <cell r="E36" t="str">
            <v>m</v>
          </cell>
          <cell r="F36" t="str">
            <v>m</v>
          </cell>
          <cell r="G36" t="str">
            <v>m</v>
          </cell>
          <cell r="H36" t="str">
            <v>m</v>
          </cell>
          <cell r="I36" t="str">
            <v>m</v>
          </cell>
          <cell r="J36" t="str">
            <v>xr</v>
          </cell>
          <cell r="K36" t="str">
            <v>xr</v>
          </cell>
          <cell r="L36" t="str">
            <v>n</v>
          </cell>
          <cell r="M36">
            <v>59.724538440780897</v>
          </cell>
          <cell r="N36">
            <v>68.224705256613504</v>
          </cell>
          <cell r="O36" t="str">
            <v>xr</v>
          </cell>
          <cell r="P36" t="str">
            <v>n</v>
          </cell>
          <cell r="Q36" t="str">
            <v>m</v>
          </cell>
          <cell r="R36">
            <v>47.521945865594802</v>
          </cell>
          <cell r="S36" t="str">
            <v>m</v>
          </cell>
          <cell r="T36">
            <v>13.914429820793201</v>
          </cell>
          <cell r="U36" t="str">
            <v>52.686 (x)</v>
          </cell>
          <cell r="V36" t="str">
            <v>m</v>
          </cell>
          <cell r="W36" t="str">
            <v>m</v>
          </cell>
          <cell r="X36" t="str">
            <v>xr</v>
          </cell>
          <cell r="Y36" t="str">
            <v>xr</v>
          </cell>
          <cell r="Z36" t="str">
            <v>xr</v>
          </cell>
          <cell r="AA36">
            <v>25.445211458700001</v>
          </cell>
          <cell r="AB36" t="str">
            <v>xr</v>
          </cell>
          <cell r="AC36">
            <v>40.409165853014798</v>
          </cell>
        </row>
        <row r="37">
          <cell r="A37" t="str">
            <v>ISC567</v>
          </cell>
          <cell r="B37">
            <v>90</v>
          </cell>
          <cell r="C37">
            <v>90</v>
          </cell>
          <cell r="D37">
            <v>900000</v>
          </cell>
          <cell r="E37" t="str">
            <v>m</v>
          </cell>
          <cell r="F37" t="str">
            <v>m</v>
          </cell>
          <cell r="G37" t="str">
            <v>m</v>
          </cell>
          <cell r="H37" t="str">
            <v>m</v>
          </cell>
          <cell r="I37" t="str">
            <v>m</v>
          </cell>
          <cell r="J37" t="str">
            <v>xr</v>
          </cell>
          <cell r="K37" t="str">
            <v>xr</v>
          </cell>
          <cell r="L37" t="str">
            <v>m</v>
          </cell>
          <cell r="M37">
            <v>59.724538440780897</v>
          </cell>
          <cell r="N37">
            <v>68.224705256613504</v>
          </cell>
          <cell r="O37" t="str">
            <v>27.368 (x)</v>
          </cell>
          <cell r="P37" t="str">
            <v>m</v>
          </cell>
          <cell r="Q37" t="str">
            <v>m</v>
          </cell>
          <cell r="R37" t="str">
            <v>m</v>
          </cell>
          <cell r="S37" t="str">
            <v>m</v>
          </cell>
          <cell r="T37">
            <v>13.914429820793201</v>
          </cell>
          <cell r="U37" t="str">
            <v>52.686 (x)</v>
          </cell>
          <cell r="V37" t="str">
            <v>m</v>
          </cell>
          <cell r="W37" t="str">
            <v>m</v>
          </cell>
          <cell r="X37" t="str">
            <v>xr</v>
          </cell>
          <cell r="Y37" t="str">
            <v>xr</v>
          </cell>
          <cell r="Z37" t="str">
            <v>xr</v>
          </cell>
          <cell r="AA37">
            <v>25.445211458700001</v>
          </cell>
          <cell r="AB37" t="str">
            <v>xr</v>
          </cell>
          <cell r="AC37">
            <v>48.431252396614397</v>
          </cell>
        </row>
        <row r="38">
          <cell r="A38" t="str">
            <v>ISC6</v>
          </cell>
          <cell r="B38">
            <v>1</v>
          </cell>
          <cell r="C38">
            <v>2</v>
          </cell>
          <cell r="D38">
            <v>900000</v>
          </cell>
          <cell r="E38" t="str">
            <v>m</v>
          </cell>
          <cell r="F38">
            <v>43.164358321159298</v>
          </cell>
          <cell r="G38">
            <v>26.4535651717019</v>
          </cell>
          <cell r="H38" t="str">
            <v>m</v>
          </cell>
          <cell r="I38" t="str">
            <v>m</v>
          </cell>
          <cell r="J38" t="str">
            <v>xr</v>
          </cell>
          <cell r="K38" t="str">
            <v>xr</v>
          </cell>
          <cell r="L38" t="str">
            <v>m</v>
          </cell>
          <cell r="M38">
            <v>26.426583412649499</v>
          </cell>
          <cell r="N38">
            <v>44.083689447816397</v>
          </cell>
          <cell r="O38" t="str">
            <v>a</v>
          </cell>
          <cell r="P38" t="str">
            <v>m</v>
          </cell>
          <cell r="Q38" t="str">
            <v>21.385 (x)</v>
          </cell>
          <cell r="R38">
            <v>29.660351909315501</v>
          </cell>
          <cell r="S38" t="str">
            <v>m</v>
          </cell>
          <cell r="T38">
            <v>11.5965244090852</v>
          </cell>
          <cell r="U38" t="str">
            <v>28.388 (x)</v>
          </cell>
          <cell r="V38" t="str">
            <v>m</v>
          </cell>
          <cell r="W38" t="str">
            <v>m</v>
          </cell>
          <cell r="X38" t="str">
            <v>xr</v>
          </cell>
          <cell r="Y38" t="str">
            <v>xr</v>
          </cell>
          <cell r="Z38" t="str">
            <v>xr</v>
          </cell>
          <cell r="AA38">
            <v>7.7392564245869204</v>
          </cell>
          <cell r="AB38" t="str">
            <v>xr</v>
          </cell>
          <cell r="AC38">
            <v>26.969063417312402</v>
          </cell>
        </row>
        <row r="39">
          <cell r="A39" t="str">
            <v>ISC6</v>
          </cell>
          <cell r="B39">
            <v>1</v>
          </cell>
          <cell r="C39">
            <v>90</v>
          </cell>
          <cell r="D39">
            <v>900000</v>
          </cell>
          <cell r="E39" t="str">
            <v>m</v>
          </cell>
          <cell r="F39">
            <v>55.0484655185248</v>
          </cell>
          <cell r="G39">
            <v>26.4535651717019</v>
          </cell>
          <cell r="H39" t="str">
            <v>m</v>
          </cell>
          <cell r="I39" t="str">
            <v>m</v>
          </cell>
          <cell r="J39" t="str">
            <v>xr</v>
          </cell>
          <cell r="K39" t="str">
            <v>xr</v>
          </cell>
          <cell r="L39" t="str">
            <v>m</v>
          </cell>
          <cell r="M39">
            <v>26.426583412649499</v>
          </cell>
          <cell r="N39">
            <v>44.083689447816397</v>
          </cell>
          <cell r="O39" t="str">
            <v>27.501 (x)</v>
          </cell>
          <cell r="P39" t="str">
            <v>m</v>
          </cell>
          <cell r="Q39" t="str">
            <v>32.346 (x)</v>
          </cell>
          <cell r="R39" t="str">
            <v>m</v>
          </cell>
          <cell r="S39" t="str">
            <v>m</v>
          </cell>
          <cell r="T39">
            <v>11.5965244090852</v>
          </cell>
          <cell r="U39" t="str">
            <v>28.388 (x)</v>
          </cell>
          <cell r="V39">
            <v>17.649744929518601</v>
          </cell>
          <cell r="W39" t="str">
            <v>m</v>
          </cell>
          <cell r="X39" t="str">
            <v>xr</v>
          </cell>
          <cell r="Y39" t="str">
            <v>xr</v>
          </cell>
          <cell r="Z39" t="str">
            <v>xr</v>
          </cell>
          <cell r="AA39">
            <v>7.7392564245869204</v>
          </cell>
          <cell r="AB39" t="str">
            <v>xr</v>
          </cell>
          <cell r="AC39">
            <v>31.894194145841201</v>
          </cell>
        </row>
        <row r="40">
          <cell r="A40" t="str">
            <v>ISC6</v>
          </cell>
          <cell r="B40">
            <v>2</v>
          </cell>
          <cell r="C40">
            <v>2</v>
          </cell>
          <cell r="D40">
            <v>900000</v>
          </cell>
          <cell r="E40" t="str">
            <v>m</v>
          </cell>
          <cell r="F40">
            <v>56.925485818976803</v>
          </cell>
          <cell r="G40">
            <v>30.7619328434299</v>
          </cell>
          <cell r="H40" t="str">
            <v>m</v>
          </cell>
          <cell r="I40" t="str">
            <v>m</v>
          </cell>
          <cell r="J40" t="str">
            <v>xr</v>
          </cell>
          <cell r="K40" t="str">
            <v>xr</v>
          </cell>
          <cell r="L40" t="str">
            <v>m</v>
          </cell>
          <cell r="M40">
            <v>43.098504141334999</v>
          </cell>
          <cell r="N40">
            <v>46.689358719745798</v>
          </cell>
          <cell r="O40" t="str">
            <v>a</v>
          </cell>
          <cell r="P40" t="str">
            <v>m</v>
          </cell>
          <cell r="Q40" t="str">
            <v>22.544 (x)</v>
          </cell>
          <cell r="R40">
            <v>47.424635590364602</v>
          </cell>
          <cell r="S40" t="str">
            <v>m</v>
          </cell>
          <cell r="T40">
            <v>7.3766578822306199</v>
          </cell>
          <cell r="U40" t="str">
            <v>29.862 (x)</v>
          </cell>
          <cell r="V40" t="str">
            <v>m</v>
          </cell>
          <cell r="W40" t="str">
            <v>m</v>
          </cell>
          <cell r="X40" t="str">
            <v>xr</v>
          </cell>
          <cell r="Y40" t="str">
            <v>xr</v>
          </cell>
          <cell r="Z40" t="str">
            <v>xr</v>
          </cell>
          <cell r="AA40">
            <v>9.0011300223814708</v>
          </cell>
          <cell r="AB40" t="str">
            <v>xr</v>
          </cell>
          <cell r="AC40">
            <v>30.017521062682601</v>
          </cell>
        </row>
        <row r="41">
          <cell r="A41" t="str">
            <v>ISC6</v>
          </cell>
          <cell r="B41">
            <v>2</v>
          </cell>
          <cell r="C41">
            <v>90</v>
          </cell>
          <cell r="D41">
            <v>900000</v>
          </cell>
          <cell r="E41" t="str">
            <v>m</v>
          </cell>
          <cell r="F41">
            <v>75.869077819139605</v>
          </cell>
          <cell r="G41">
            <v>30.7619328434299</v>
          </cell>
          <cell r="H41" t="str">
            <v>m</v>
          </cell>
          <cell r="I41" t="str">
            <v>m</v>
          </cell>
          <cell r="J41" t="str">
            <v>xr</v>
          </cell>
          <cell r="K41" t="str">
            <v>xr</v>
          </cell>
          <cell r="L41" t="str">
            <v>m</v>
          </cell>
          <cell r="M41">
            <v>43.098504141334999</v>
          </cell>
          <cell r="N41">
            <v>46.689358719745798</v>
          </cell>
          <cell r="O41" t="str">
            <v>27.235 (x)</v>
          </cell>
          <cell r="P41" t="str">
            <v>m</v>
          </cell>
          <cell r="Q41" t="str">
            <v>37.827 (x)</v>
          </cell>
          <cell r="R41" t="str">
            <v>m</v>
          </cell>
          <cell r="S41" t="str">
            <v>m</v>
          </cell>
          <cell r="T41">
            <v>7.3766578822306199</v>
          </cell>
          <cell r="U41" t="str">
            <v>29.862 (x)</v>
          </cell>
          <cell r="V41">
            <v>21.4773809804738</v>
          </cell>
          <cell r="W41" t="str">
            <v>m</v>
          </cell>
          <cell r="X41" t="str">
            <v>xr</v>
          </cell>
          <cell r="Y41" t="str">
            <v>xr</v>
          </cell>
          <cell r="Z41" t="str">
            <v>xr</v>
          </cell>
          <cell r="AA41">
            <v>9.0011300223814708</v>
          </cell>
          <cell r="AB41" t="str">
            <v>xr</v>
          </cell>
          <cell r="AC41">
            <v>35.767173595318397</v>
          </cell>
        </row>
        <row r="42">
          <cell r="A42" t="str">
            <v>ISC6</v>
          </cell>
          <cell r="B42">
            <v>90</v>
          </cell>
          <cell r="C42">
            <v>2</v>
          </cell>
          <cell r="D42">
            <v>900000</v>
          </cell>
          <cell r="E42" t="str">
            <v>m</v>
          </cell>
          <cell r="F42">
            <v>49.886905954275797</v>
          </cell>
          <cell r="G42">
            <v>28.540426815955499</v>
          </cell>
          <cell r="H42" t="str">
            <v>m</v>
          </cell>
          <cell r="I42" t="str">
            <v>m</v>
          </cell>
          <cell r="J42" t="str">
            <v>xr</v>
          </cell>
          <cell r="K42" t="str">
            <v>xr</v>
          </cell>
          <cell r="L42" t="str">
            <v>n</v>
          </cell>
          <cell r="M42">
            <v>34.617358222722302</v>
          </cell>
          <cell r="N42">
            <v>45.3506583683589</v>
          </cell>
          <cell r="O42" t="str">
            <v>a</v>
          </cell>
          <cell r="P42" t="str">
            <v>n</v>
          </cell>
          <cell r="Q42">
            <v>21.947560327907802</v>
          </cell>
          <cell r="R42">
            <v>38.396686122857801</v>
          </cell>
          <cell r="S42" t="str">
            <v>m</v>
          </cell>
          <cell r="T42">
            <v>9.4587103331975104</v>
          </cell>
          <cell r="U42" t="str">
            <v>29.081 (x)</v>
          </cell>
          <cell r="V42" t="str">
            <v>m</v>
          </cell>
          <cell r="W42" t="str">
            <v>m</v>
          </cell>
          <cell r="X42" t="str">
            <v>xr</v>
          </cell>
          <cell r="Y42" t="str">
            <v>xr</v>
          </cell>
          <cell r="Z42" t="str">
            <v>xr</v>
          </cell>
          <cell r="AA42">
            <v>8.3478003210388891</v>
          </cell>
          <cell r="AB42" t="str">
            <v>xr</v>
          </cell>
          <cell r="AC42">
            <v>28.4398219153817</v>
          </cell>
        </row>
        <row r="43">
          <cell r="A43" t="str">
            <v>ISC6</v>
          </cell>
          <cell r="B43">
            <v>90</v>
          </cell>
          <cell r="C43">
            <v>90</v>
          </cell>
          <cell r="D43">
            <v>900000</v>
          </cell>
          <cell r="E43" t="str">
            <v>m</v>
          </cell>
          <cell r="F43">
            <v>65.281273151678903</v>
          </cell>
          <cell r="G43">
            <v>28.540426815955499</v>
          </cell>
          <cell r="H43" t="str">
            <v>m</v>
          </cell>
          <cell r="I43" t="str">
            <v>m</v>
          </cell>
          <cell r="J43" t="str">
            <v>xr</v>
          </cell>
          <cell r="K43" t="str">
            <v>xr</v>
          </cell>
          <cell r="L43" t="str">
            <v>m</v>
          </cell>
          <cell r="M43">
            <v>34.617358222722302</v>
          </cell>
          <cell r="N43">
            <v>45.3506583683589</v>
          </cell>
          <cell r="O43" t="str">
            <v>27.368 (x)</v>
          </cell>
          <cell r="P43" t="str">
            <v>17.626 (x)</v>
          </cell>
          <cell r="Q43" t="str">
            <v>35.029 (x)</v>
          </cell>
          <cell r="R43" t="str">
            <v>m</v>
          </cell>
          <cell r="S43" t="str">
            <v>m</v>
          </cell>
          <cell r="T43">
            <v>9.4587103331975104</v>
          </cell>
          <cell r="U43" t="str">
            <v>29.081 (x)</v>
          </cell>
          <cell r="V43">
            <v>19.513364991403801</v>
          </cell>
          <cell r="W43" t="str">
            <v>m</v>
          </cell>
          <cell r="X43" t="str">
            <v>xr</v>
          </cell>
          <cell r="Y43" t="str">
            <v>xr</v>
          </cell>
          <cell r="Z43" t="str">
            <v>xr</v>
          </cell>
          <cell r="AA43">
            <v>8.3478003210388891</v>
          </cell>
          <cell r="AB43" t="str">
            <v>xr</v>
          </cell>
          <cell r="AC43">
            <v>33.770016725608102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"/>
  <sheetViews>
    <sheetView showGridLines="0" zoomScaleNormal="100" zoomScaleSheetLayoutView="110" workbookViewId="0">
      <selection activeCell="A17" sqref="A17"/>
    </sheetView>
  </sheetViews>
  <sheetFormatPr baseColWidth="10" defaultRowHeight="12.75" x14ac:dyDescent="0.2"/>
  <cols>
    <col min="1" max="1" width="90.7109375" style="9" customWidth="1"/>
    <col min="2" max="16384" width="11.42578125" style="9"/>
  </cols>
  <sheetData>
    <row r="1" spans="1:1" x14ac:dyDescent="0.2">
      <c r="A1" s="8" t="s">
        <v>52</v>
      </c>
    </row>
    <row r="2" spans="1:1" x14ac:dyDescent="0.2">
      <c r="A2" s="15" t="s">
        <v>48</v>
      </c>
    </row>
    <row r="3" spans="1:1" x14ac:dyDescent="0.2">
      <c r="A3" s="16">
        <v>45637</v>
      </c>
    </row>
    <row r="4" spans="1:1" ht="20.25" thickBot="1" x14ac:dyDescent="0.35">
      <c r="A4" s="17" t="s">
        <v>49</v>
      </c>
    </row>
    <row r="5" spans="1:1" ht="13.5" thickTop="1" x14ac:dyDescent="0.2">
      <c r="A5" s="18"/>
    </row>
    <row r="6" spans="1:1" ht="25.5" x14ac:dyDescent="0.2">
      <c r="A6" s="19" t="s">
        <v>50</v>
      </c>
    </row>
    <row r="7" spans="1:1" ht="102" customHeight="1" x14ac:dyDescent="0.2">
      <c r="A7" s="20" t="s">
        <v>51</v>
      </c>
    </row>
    <row r="8" spans="1:1" s="11" customFormat="1" x14ac:dyDescent="0.2"/>
    <row r="9" spans="1:1" s="11" customFormat="1" ht="17.25" thickBot="1" x14ac:dyDescent="0.25">
      <c r="A9" s="27" t="s">
        <v>45</v>
      </c>
    </row>
    <row r="10" spans="1:1" s="11" customFormat="1" ht="13.5" thickTop="1" x14ac:dyDescent="0.2">
      <c r="A10" s="10"/>
    </row>
    <row r="11" spans="1:1" s="11" customFormat="1" x14ac:dyDescent="0.2">
      <c r="A11" s="10"/>
    </row>
    <row r="12" spans="1:1" s="11" customFormat="1" x14ac:dyDescent="0.2">
      <c r="A12" s="10"/>
    </row>
    <row r="13" spans="1:1" s="11" customFormat="1" ht="35.1" customHeight="1" x14ac:dyDescent="0.2">
      <c r="A13" s="22" t="s">
        <v>22</v>
      </c>
    </row>
    <row r="14" spans="1:1" s="11" customFormat="1" x14ac:dyDescent="0.2">
      <c r="A14" s="12" t="s">
        <v>23</v>
      </c>
    </row>
    <row r="15" spans="1:1" s="11" customFormat="1" x14ac:dyDescent="0.2">
      <c r="A15" s="12" t="s">
        <v>11</v>
      </c>
    </row>
    <row r="16" spans="1:1" s="11" customFormat="1" x14ac:dyDescent="0.2">
      <c r="A16" s="12" t="s">
        <v>62</v>
      </c>
    </row>
    <row r="17" spans="1:1" s="11" customFormat="1" x14ac:dyDescent="0.2">
      <c r="A17" s="12"/>
    </row>
    <row r="18" spans="1:1" s="11" customFormat="1" x14ac:dyDescent="0.2">
      <c r="A18" s="12"/>
    </row>
    <row r="19" spans="1:1" s="11" customFormat="1" x14ac:dyDescent="0.2">
      <c r="A19" s="12"/>
    </row>
    <row r="20" spans="1:1" s="11" customFormat="1" x14ac:dyDescent="0.2">
      <c r="A20" s="12"/>
    </row>
    <row r="21" spans="1:1" s="11" customFormat="1" x14ac:dyDescent="0.2">
      <c r="A21" s="12"/>
    </row>
    <row r="22" spans="1:1" s="11" customFormat="1" ht="35.1" customHeight="1" x14ac:dyDescent="0.2">
      <c r="A22" s="23" t="s">
        <v>24</v>
      </c>
    </row>
    <row r="23" spans="1:1" s="11" customFormat="1" ht="22.5" x14ac:dyDescent="0.2">
      <c r="A23" s="24" t="s">
        <v>54</v>
      </c>
    </row>
    <row r="24" spans="1:1" s="11" customFormat="1" ht="33.75" x14ac:dyDescent="0.2">
      <c r="A24" s="24" t="s">
        <v>55</v>
      </c>
    </row>
    <row r="25" spans="1:1" s="11" customFormat="1" ht="35.1" customHeight="1" x14ac:dyDescent="0.2">
      <c r="A25" s="25" t="s">
        <v>25</v>
      </c>
    </row>
    <row r="26" spans="1:1" s="11" customFormat="1" ht="22.5" x14ac:dyDescent="0.2">
      <c r="A26" s="26" t="s">
        <v>26</v>
      </c>
    </row>
    <row r="27" spans="1:1" s="11" customFormat="1" x14ac:dyDescent="0.2"/>
    <row r="28" spans="1:1" s="11" customFormat="1" ht="22.5" x14ac:dyDescent="0.2">
      <c r="A28" s="13" t="s">
        <v>27</v>
      </c>
    </row>
    <row r="29" spans="1:1" s="11" customFormat="1" x14ac:dyDescent="0.2">
      <c r="A29" s="14"/>
    </row>
    <row r="30" spans="1:1" s="11" customFormat="1" x14ac:dyDescent="0.2">
      <c r="A30" s="23" t="s">
        <v>28</v>
      </c>
    </row>
    <row r="31" spans="1:1" s="11" customFormat="1" x14ac:dyDescent="0.2">
      <c r="A31" s="14"/>
    </row>
    <row r="32" spans="1:1" s="11" customFormat="1" x14ac:dyDescent="0.2">
      <c r="A32" s="14" t="s">
        <v>29</v>
      </c>
    </row>
    <row r="33" spans="1:1" s="11" customFormat="1" x14ac:dyDescent="0.2">
      <c r="A33" s="14" t="s">
        <v>30</v>
      </c>
    </row>
    <row r="34" spans="1:1" s="11" customFormat="1" x14ac:dyDescent="0.2">
      <c r="A34" s="14" t="s">
        <v>31</v>
      </c>
    </row>
    <row r="35" spans="1:1" s="11" customFormat="1" x14ac:dyDescent="0.2">
      <c r="A35" s="14" t="s">
        <v>32</v>
      </c>
    </row>
    <row r="36" spans="1:1" s="11" customFormat="1" x14ac:dyDescent="0.2"/>
    <row r="37" spans="1:1" s="11" customFormat="1" x14ac:dyDescent="0.2"/>
    <row r="38" spans="1:1" s="11" customFormat="1" x14ac:dyDescent="0.2"/>
    <row r="39" spans="1:1" s="11" customFormat="1" x14ac:dyDescent="0.2"/>
    <row r="40" spans="1:1" s="11" customFormat="1" x14ac:dyDescent="0.2"/>
    <row r="41" spans="1:1" s="11" customFormat="1" x14ac:dyDescent="0.2"/>
    <row r="42" spans="1:1" s="11" customFormat="1" x14ac:dyDescent="0.2"/>
    <row r="43" spans="1:1" s="11" customFormat="1" x14ac:dyDescent="0.2"/>
    <row r="44" spans="1:1" s="11" customFormat="1" x14ac:dyDescent="0.2"/>
    <row r="45" spans="1:1" s="11" customFormat="1" x14ac:dyDescent="0.2"/>
    <row r="46" spans="1:1" s="11" customFormat="1" x14ac:dyDescent="0.2"/>
    <row r="47" spans="1:1" s="11" customFormat="1" x14ac:dyDescent="0.2"/>
    <row r="48" spans="1:1" s="11" customFormat="1" x14ac:dyDescent="0.2"/>
    <row r="49" s="11" customFormat="1" x14ac:dyDescent="0.2"/>
    <row r="50" s="11" customFormat="1" x14ac:dyDescent="0.2"/>
    <row r="51" s="11" customFormat="1" x14ac:dyDescent="0.2"/>
    <row r="52" s="11" customFormat="1" x14ac:dyDescent="0.2"/>
    <row r="53" s="11" customFormat="1" x14ac:dyDescent="0.2"/>
    <row r="54" s="11" customFormat="1" x14ac:dyDescent="0.2"/>
    <row r="55" s="11" customFormat="1" x14ac:dyDescent="0.2"/>
    <row r="56" s="11" customFormat="1" x14ac:dyDescent="0.2"/>
    <row r="57" s="11" customFormat="1" x14ac:dyDescent="0.2"/>
    <row r="58" s="11" customFormat="1" x14ac:dyDescent="0.2"/>
    <row r="59" s="11" customFormat="1" x14ac:dyDescent="0.2"/>
    <row r="60" s="11" customFormat="1" x14ac:dyDescent="0.2"/>
    <row r="61" s="11" customFormat="1" x14ac:dyDescent="0.2"/>
    <row r="62" s="11" customFormat="1" x14ac:dyDescent="0.2"/>
    <row r="63" s="11" customFormat="1" x14ac:dyDescent="0.2"/>
    <row r="64" s="11" customFormat="1" x14ac:dyDescent="0.2"/>
    <row r="65" s="11" customFormat="1" x14ac:dyDescent="0.2"/>
    <row r="66" s="11" customFormat="1" x14ac:dyDescent="0.2"/>
    <row r="67" s="11" customFormat="1" x14ac:dyDescent="0.2"/>
    <row r="68" s="11" customFormat="1" x14ac:dyDescent="0.2"/>
    <row r="69" s="11" customFormat="1" x14ac:dyDescent="0.2"/>
    <row r="70" s="11" customFormat="1" x14ac:dyDescent="0.2"/>
    <row r="71" s="11" customFormat="1" x14ac:dyDescent="0.2"/>
    <row r="72" s="11" customFormat="1" x14ac:dyDescent="0.2"/>
    <row r="73" s="11" customFormat="1" x14ac:dyDescent="0.2"/>
    <row r="74" s="11" customFormat="1" x14ac:dyDescent="0.2"/>
    <row r="75" s="11" customFormat="1" x14ac:dyDescent="0.2"/>
    <row r="76" s="11" customFormat="1" x14ac:dyDescent="0.2"/>
    <row r="77" s="11" customFormat="1" x14ac:dyDescent="0.2"/>
    <row r="78" s="11" customFormat="1" x14ac:dyDescent="0.2"/>
    <row r="79" s="11" customFormat="1" x14ac:dyDescent="0.2"/>
    <row r="80" s="11" customFormat="1" x14ac:dyDescent="0.2"/>
    <row r="81" spans="1:1" s="11" customFormat="1" x14ac:dyDescent="0.2"/>
    <row r="82" spans="1:1" s="11" customFormat="1" x14ac:dyDescent="0.2"/>
    <row r="83" spans="1:1" s="11" customFormat="1" x14ac:dyDescent="0.2"/>
    <row r="84" spans="1:1" s="11" customFormat="1" x14ac:dyDescent="0.2"/>
    <row r="85" spans="1:1" x14ac:dyDescent="0.2">
      <c r="A85" s="11"/>
    </row>
    <row r="86" spans="1:1" x14ac:dyDescent="0.2">
      <c r="A86" s="11"/>
    </row>
    <row r="87" spans="1:1" x14ac:dyDescent="0.2">
      <c r="A87" s="11"/>
    </row>
    <row r="88" spans="1:1" x14ac:dyDescent="0.2">
      <c r="A88" s="11"/>
    </row>
    <row r="89" spans="1:1" x14ac:dyDescent="0.2">
      <c r="A89" s="11"/>
    </row>
    <row r="90" spans="1:1" x14ac:dyDescent="0.2">
      <c r="A90" s="11"/>
    </row>
    <row r="91" spans="1:1" x14ac:dyDescent="0.2">
      <c r="A91" s="11"/>
    </row>
    <row r="92" spans="1:1" x14ac:dyDescent="0.2">
      <c r="A92" s="11"/>
    </row>
    <row r="93" spans="1:1" x14ac:dyDescent="0.2">
      <c r="A93" s="11"/>
    </row>
    <row r="94" spans="1:1" x14ac:dyDescent="0.2">
      <c r="A94" s="11"/>
    </row>
    <row r="95" spans="1:1" x14ac:dyDescent="0.2">
      <c r="A95" s="11"/>
    </row>
    <row r="96" spans="1:1" x14ac:dyDescent="0.2">
      <c r="A96" s="11"/>
    </row>
    <row r="97" spans="1:1" x14ac:dyDescent="0.2">
      <c r="A97" s="11"/>
    </row>
  </sheetData>
  <hyperlinks>
    <hyperlink ref="A7" r:id="rId1"/>
  </hyperlinks>
  <pageMargins left="0.7" right="0.7" top="0.75" bottom="0.75" header="0.3" footer="0.3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G70"/>
  <sheetViews>
    <sheetView showGridLines="0" zoomScaleNormal="100" workbookViewId="0">
      <selection activeCell="F7" sqref="F7:F10"/>
    </sheetView>
  </sheetViews>
  <sheetFormatPr baseColWidth="10" defaultRowHeight="12.75" x14ac:dyDescent="0.2"/>
  <cols>
    <col min="1" max="1" width="20.42578125" customWidth="1"/>
    <col min="2" max="6" width="10.7109375" customWidth="1"/>
  </cols>
  <sheetData>
    <row r="1" spans="1:6" ht="17.25" thickBot="1" x14ac:dyDescent="0.3">
      <c r="A1" s="28" t="str">
        <f>'6.06 Notice'!A9</f>
        <v>6.06 Les taux d’inscription des nouveaux bacheliers dans l’enseignement supérieur</v>
      </c>
    </row>
    <row r="2" spans="1:6" ht="13.5" thickTop="1" x14ac:dyDescent="0.2"/>
    <row r="3" spans="1:6" ht="15" x14ac:dyDescent="0.2">
      <c r="A3" s="29" t="str">
        <f>'6.06 Notice'!A14</f>
        <v>[1] Évolution des taux d'inscription des bacheliers dans l'enseignement supérieur</v>
      </c>
    </row>
    <row r="4" spans="1:6" x14ac:dyDescent="0.2">
      <c r="A4" s="1" t="s">
        <v>4</v>
      </c>
    </row>
    <row r="5" spans="1:6" s="59" customFormat="1" x14ac:dyDescent="0.2"/>
    <row r="6" spans="1:6" s="59" customFormat="1" x14ac:dyDescent="0.2">
      <c r="A6" s="77"/>
      <c r="B6" s="78" t="s">
        <v>12</v>
      </c>
      <c r="C6" s="79" t="s">
        <v>13</v>
      </c>
      <c r="D6" s="79">
        <v>2021</v>
      </c>
      <c r="E6" s="79">
        <v>2022</v>
      </c>
      <c r="F6" s="79">
        <v>2023</v>
      </c>
    </row>
    <row r="7" spans="1:6" s="59" customFormat="1" x14ac:dyDescent="0.2">
      <c r="A7" s="60" t="s">
        <v>16</v>
      </c>
      <c r="B7" s="43">
        <f>+'6.06 Tableau 2'!$D8</f>
        <v>51.469387755102034</v>
      </c>
      <c r="C7" s="43">
        <f>+'6.06 Tableau 2'!$F8</f>
        <v>50.750750750750754</v>
      </c>
      <c r="D7" s="43">
        <f>+'6.06 Tableau 2'!$H8</f>
        <v>51.581413510347517</v>
      </c>
      <c r="E7" s="43">
        <f>+'6.06 Tableau 2'!J8</f>
        <v>50.436590436590436</v>
      </c>
      <c r="F7" s="43">
        <f>+'6.06 Tableau 2'!L8</f>
        <v>45.736724008975315</v>
      </c>
    </row>
    <row r="8" spans="1:6" s="59" customFormat="1" x14ac:dyDescent="0.2">
      <c r="A8" s="61" t="s">
        <v>5</v>
      </c>
      <c r="B8" s="62">
        <f>+'6.06 Tableau 2'!$D13</f>
        <v>67.803330689928629</v>
      </c>
      <c r="C8" s="62">
        <f>+'6.06 Tableau 2'!$F13</f>
        <v>65.088757396449708</v>
      </c>
      <c r="D8" s="62">
        <f>+'6.06 Tableau 2'!$H13</f>
        <v>63.588190764572296</v>
      </c>
      <c r="E8" s="62">
        <f>+'6.06 Tableau 2'!J13</f>
        <v>63.478977741137676</v>
      </c>
      <c r="F8" s="62">
        <f>+'6.06 Tableau 2'!L13</f>
        <v>67.620605069501224</v>
      </c>
    </row>
    <row r="9" spans="1:6" s="59" customFormat="1" x14ac:dyDescent="0.2">
      <c r="A9" s="61" t="s">
        <v>14</v>
      </c>
      <c r="B9" s="62">
        <f>+'6.06 Tableau 2'!$D18</f>
        <v>21.411578112609039</v>
      </c>
      <c r="C9" s="62">
        <f>+'6.06 Tableau 2'!$F18</f>
        <v>24.334319526627219</v>
      </c>
      <c r="D9" s="62">
        <f>+'6.06 Tableau 2'!$H18</f>
        <v>25.359576078728235</v>
      </c>
      <c r="E9" s="62">
        <f>+'6.06 Tableau 2'!J18</f>
        <v>26.463314097279472</v>
      </c>
      <c r="F9" s="62">
        <f>+'6.06 Tableau 2'!L18</f>
        <v>21.586263286999184</v>
      </c>
    </row>
    <row r="10" spans="1:6" s="59" customFormat="1" x14ac:dyDescent="0.2">
      <c r="A10" s="32" t="s">
        <v>15</v>
      </c>
      <c r="B10" s="62">
        <f>+'6.06 Tableau 2'!$D22</f>
        <v>10.785091197462332</v>
      </c>
      <c r="C10" s="62">
        <f>+'6.06 Tableau 2'!$F22</f>
        <v>10.576923076923077</v>
      </c>
      <c r="D10" s="62">
        <f>+'6.06 Tableau 2'!$H22</f>
        <v>11.05223315669947</v>
      </c>
      <c r="E10" s="62">
        <f>+'6.06 Tableau 2'!J22</f>
        <v>10.057708161582852</v>
      </c>
      <c r="F10" s="62">
        <f>+'6.06 Tableau 2'!L22</f>
        <v>10.793131643499592</v>
      </c>
    </row>
    <row r="11" spans="1:6" s="59" customFormat="1" x14ac:dyDescent="0.2">
      <c r="A11" s="32"/>
      <c r="B11" s="62"/>
      <c r="C11" s="62"/>
      <c r="D11" s="62"/>
      <c r="E11" s="62"/>
      <c r="F11" s="62"/>
    </row>
    <row r="12" spans="1:6" s="59" customFormat="1" x14ac:dyDescent="0.2">
      <c r="A12" s="63" t="s">
        <v>46</v>
      </c>
      <c r="F12" s="31" t="s">
        <v>56</v>
      </c>
    </row>
    <row r="13" spans="1:6" s="59" customFormat="1" x14ac:dyDescent="0.2"/>
    <row r="14" spans="1:6" s="59" customFormat="1" x14ac:dyDescent="0.2"/>
    <row r="15" spans="1:6" s="59" customFormat="1" x14ac:dyDescent="0.2"/>
    <row r="16" spans="1:6" s="59" customFormat="1" x14ac:dyDescent="0.2"/>
    <row r="17" s="59" customFormat="1" x14ac:dyDescent="0.2"/>
    <row r="18" s="59" customFormat="1" x14ac:dyDescent="0.2"/>
    <row r="19" s="59" customFormat="1" x14ac:dyDescent="0.2"/>
    <row r="20" s="59" customFormat="1" x14ac:dyDescent="0.2"/>
    <row r="21" s="59" customFormat="1" x14ac:dyDescent="0.2"/>
    <row r="22" s="59" customFormat="1" x14ac:dyDescent="0.2"/>
    <row r="23" s="59" customFormat="1" x14ac:dyDescent="0.2"/>
    <row r="24" s="59" customFormat="1" x14ac:dyDescent="0.2"/>
    <row r="25" s="59" customFormat="1" x14ac:dyDescent="0.2"/>
    <row r="26" s="59" customFormat="1" x14ac:dyDescent="0.2"/>
    <row r="27" s="59" customFormat="1" x14ac:dyDescent="0.2"/>
    <row r="28" s="59" customFormat="1" x14ac:dyDescent="0.2"/>
    <row r="29" s="59" customFormat="1" x14ac:dyDescent="0.2"/>
    <row r="30" s="59" customFormat="1" x14ac:dyDescent="0.2"/>
    <row r="31" s="59" customFormat="1" x14ac:dyDescent="0.2"/>
    <row r="32" s="59" customFormat="1" x14ac:dyDescent="0.2"/>
    <row r="33" spans="1:7" s="59" customFormat="1" ht="27" customHeight="1" x14ac:dyDescent="0.2">
      <c r="A33" s="98" t="s">
        <v>17</v>
      </c>
      <c r="B33" s="98"/>
      <c r="C33" s="98"/>
      <c r="D33" s="98"/>
      <c r="E33" s="98"/>
      <c r="F33" s="98"/>
      <c r="G33" s="98"/>
    </row>
    <row r="34" spans="1:7" s="59" customFormat="1" x14ac:dyDescent="0.2"/>
    <row r="35" spans="1:7" s="59" customFormat="1" x14ac:dyDescent="0.2"/>
    <row r="36" spans="1:7" s="59" customFormat="1" x14ac:dyDescent="0.2"/>
    <row r="37" spans="1:7" s="59" customFormat="1" x14ac:dyDescent="0.2"/>
    <row r="38" spans="1:7" s="59" customFormat="1" x14ac:dyDescent="0.2"/>
    <row r="39" spans="1:7" s="59" customFormat="1" x14ac:dyDescent="0.2"/>
    <row r="40" spans="1:7" s="59" customFormat="1" x14ac:dyDescent="0.2"/>
    <row r="41" spans="1:7" s="59" customFormat="1" x14ac:dyDescent="0.2"/>
    <row r="42" spans="1:7" s="59" customFormat="1" x14ac:dyDescent="0.2"/>
    <row r="43" spans="1:7" s="59" customFormat="1" x14ac:dyDescent="0.2"/>
    <row r="44" spans="1:7" s="59" customFormat="1" x14ac:dyDescent="0.2"/>
    <row r="45" spans="1:7" s="59" customFormat="1" x14ac:dyDescent="0.2"/>
    <row r="46" spans="1:7" s="59" customFormat="1" x14ac:dyDescent="0.2"/>
    <row r="47" spans="1:7" s="59" customFormat="1" x14ac:dyDescent="0.2"/>
    <row r="48" spans="1:7" s="59" customFormat="1" x14ac:dyDescent="0.2"/>
    <row r="49" s="59" customFormat="1" x14ac:dyDescent="0.2"/>
    <row r="50" s="59" customFormat="1" x14ac:dyDescent="0.2"/>
    <row r="51" s="59" customFormat="1" x14ac:dyDescent="0.2"/>
    <row r="52" s="59" customFormat="1" x14ac:dyDescent="0.2"/>
    <row r="53" s="59" customFormat="1" x14ac:dyDescent="0.2"/>
    <row r="54" s="59" customFormat="1" x14ac:dyDescent="0.2"/>
    <row r="55" s="59" customFormat="1" x14ac:dyDescent="0.2"/>
    <row r="56" s="59" customFormat="1" x14ac:dyDescent="0.2"/>
    <row r="57" s="59" customFormat="1" x14ac:dyDescent="0.2"/>
    <row r="58" s="59" customFormat="1" x14ac:dyDescent="0.2"/>
    <row r="59" s="59" customFormat="1" x14ac:dyDescent="0.2"/>
    <row r="60" s="59" customFormat="1" x14ac:dyDescent="0.2"/>
    <row r="61" s="59" customFormat="1" x14ac:dyDescent="0.2"/>
    <row r="62" s="59" customFormat="1" x14ac:dyDescent="0.2"/>
    <row r="63" s="59" customFormat="1" x14ac:dyDescent="0.2"/>
    <row r="64" s="59" customFormat="1" x14ac:dyDescent="0.2"/>
    <row r="65" s="59" customFormat="1" x14ac:dyDescent="0.2"/>
    <row r="66" s="59" customFormat="1" x14ac:dyDescent="0.2"/>
    <row r="67" s="59" customFormat="1" x14ac:dyDescent="0.2"/>
    <row r="68" s="59" customFormat="1" x14ac:dyDescent="0.2"/>
    <row r="69" s="59" customFormat="1" x14ac:dyDescent="0.2"/>
    <row r="70" s="59" customFormat="1" x14ac:dyDescent="0.2"/>
  </sheetData>
  <mergeCells count="1">
    <mergeCell ref="A33:G33"/>
  </mergeCells>
  <pageMargins left="0.7" right="0.7" top="0.75" bottom="0.75" header="0.3" footer="0.3"/>
  <pageSetup paperSize="9" scale="89" orientation="landscape" r:id="rId1"/>
  <ignoredErrors>
    <ignoredError sqref="B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U155"/>
  <sheetViews>
    <sheetView showGridLines="0" topLeftCell="D1" zoomScaleNormal="100" workbookViewId="0">
      <selection activeCell="O6" sqref="O6:P6"/>
    </sheetView>
  </sheetViews>
  <sheetFormatPr baseColWidth="10" defaultRowHeight="12.75" zeroHeight="1" x14ac:dyDescent="0.2"/>
  <cols>
    <col min="1" max="1" width="13.5703125" customWidth="1"/>
    <col min="2" max="2" width="19.5703125" customWidth="1"/>
    <col min="3" max="9" width="8.7109375" customWidth="1"/>
    <col min="10" max="12" width="8.7109375" style="4" customWidth="1"/>
    <col min="13" max="14" width="8.7109375" customWidth="1"/>
    <col min="15" max="15" width="8.7109375" style="7" customWidth="1"/>
    <col min="16" max="16" width="8.7109375" customWidth="1"/>
  </cols>
  <sheetData>
    <row r="1" spans="1:19" ht="17.25" thickBot="1" x14ac:dyDescent="0.3">
      <c r="A1" s="28" t="str">
        <f>'6.06 Notice'!A9</f>
        <v>6.06 Les taux d’inscription des nouveaux bacheliers dans l’enseignement supérieur</v>
      </c>
      <c r="B1" s="5"/>
    </row>
    <row r="2" spans="1:19" ht="13.5" thickTop="1" x14ac:dyDescent="0.2"/>
    <row r="3" spans="1:19" ht="15" x14ac:dyDescent="0.2">
      <c r="A3" s="29" t="str">
        <f>'6.06 Notice'!A15</f>
        <v>[2] Évolution des taux d'inscription dans l'enseignement supérieur</v>
      </c>
    </row>
    <row r="4" spans="1:19" x14ac:dyDescent="0.2">
      <c r="C4" s="6"/>
      <c r="D4" s="6"/>
      <c r="E4" s="6"/>
      <c r="F4" s="6"/>
      <c r="G4" s="6"/>
      <c r="H4" s="6"/>
      <c r="I4" s="6"/>
      <c r="J4" s="21"/>
      <c r="K4" s="21"/>
      <c r="L4" s="21"/>
      <c r="M4" s="2"/>
      <c r="N4" s="2"/>
      <c r="O4" s="3"/>
      <c r="P4" s="2"/>
    </row>
    <row r="5" spans="1:19" s="40" customFormat="1" ht="11.25" x14ac:dyDescent="0.2">
      <c r="A5" s="32"/>
      <c r="B5" s="32"/>
      <c r="D5" s="82">
        <v>2019</v>
      </c>
      <c r="E5" s="82"/>
      <c r="F5" s="66">
        <v>2020</v>
      </c>
      <c r="G5" s="66"/>
      <c r="H5" s="82">
        <v>2021</v>
      </c>
      <c r="I5" s="82"/>
      <c r="J5" s="67">
        <v>2022</v>
      </c>
      <c r="K5" s="68"/>
      <c r="L5" s="69">
        <v>2023</v>
      </c>
      <c r="M5" s="99" t="s">
        <v>59</v>
      </c>
      <c r="N5" s="99"/>
      <c r="O5" s="99" t="s">
        <v>60</v>
      </c>
      <c r="P5" s="99"/>
    </row>
    <row r="6" spans="1:19" s="40" customFormat="1" ht="11.25" x14ac:dyDescent="0.2">
      <c r="A6" s="80"/>
      <c r="B6" s="80"/>
      <c r="C6" s="81" t="s">
        <v>57</v>
      </c>
      <c r="D6" s="83" t="s">
        <v>58</v>
      </c>
      <c r="E6" s="81" t="s">
        <v>57</v>
      </c>
      <c r="F6" s="83" t="s">
        <v>58</v>
      </c>
      <c r="G6" s="81" t="s">
        <v>57</v>
      </c>
      <c r="H6" s="83" t="s">
        <v>58</v>
      </c>
      <c r="I6" s="81" t="s">
        <v>57</v>
      </c>
      <c r="J6" s="83" t="s">
        <v>58</v>
      </c>
      <c r="K6" s="81" t="s">
        <v>57</v>
      </c>
      <c r="L6" s="83" t="s">
        <v>58</v>
      </c>
      <c r="M6" s="81" t="s">
        <v>57</v>
      </c>
      <c r="N6" s="83" t="s">
        <v>58</v>
      </c>
      <c r="O6" s="81" t="s">
        <v>57</v>
      </c>
      <c r="P6" s="83" t="s">
        <v>58</v>
      </c>
    </row>
    <row r="7" spans="1:19" s="40" customFormat="1" ht="11.25" customHeight="1" x14ac:dyDescent="0.2">
      <c r="A7" s="100" t="s">
        <v>18</v>
      </c>
      <c r="B7" s="70" t="s">
        <v>44</v>
      </c>
      <c r="C7" s="42">
        <v>2450</v>
      </c>
      <c r="D7" s="84"/>
      <c r="E7" s="42">
        <f>527+2137</f>
        <v>2664</v>
      </c>
      <c r="F7" s="84"/>
      <c r="G7" s="42">
        <v>2561</v>
      </c>
      <c r="H7" s="84"/>
      <c r="I7" s="42">
        <v>2405</v>
      </c>
      <c r="J7" s="88"/>
      <c r="K7" s="42">
        <v>2674</v>
      </c>
      <c r="L7" s="90"/>
      <c r="M7" s="42"/>
      <c r="N7" s="85"/>
      <c r="O7" s="42"/>
      <c r="P7" s="55"/>
      <c r="Q7" s="71"/>
      <c r="R7" s="71"/>
    </row>
    <row r="8" spans="1:19" s="40" customFormat="1" ht="11.25" x14ac:dyDescent="0.2">
      <c r="A8" s="100"/>
      <c r="B8" s="70" t="s">
        <v>2</v>
      </c>
      <c r="C8" s="42">
        <f>+C13+C18+C22</f>
        <v>1261</v>
      </c>
      <c r="D8" s="85">
        <f>+C8/C7*100</f>
        <v>51.469387755102034</v>
      </c>
      <c r="E8" s="42">
        <f>+E13+E18+E22</f>
        <v>1352</v>
      </c>
      <c r="F8" s="85">
        <f>+E8/E7*100</f>
        <v>50.750750750750754</v>
      </c>
      <c r="G8" s="42">
        <f>+G13+G18+G22</f>
        <v>1321</v>
      </c>
      <c r="H8" s="85">
        <f>+G8/G7*100</f>
        <v>51.581413510347517</v>
      </c>
      <c r="I8" s="42">
        <f>+I13+I18+I22</f>
        <v>1213</v>
      </c>
      <c r="J8" s="88">
        <f>+I8/I7*100</f>
        <v>50.436590436590436</v>
      </c>
      <c r="K8" s="42">
        <f>+K13+K18+K22</f>
        <v>1223</v>
      </c>
      <c r="L8" s="88">
        <f>+K8/K7*100</f>
        <v>45.736724008975315</v>
      </c>
      <c r="M8" s="44">
        <f>+M13+M18+M22</f>
        <v>609</v>
      </c>
      <c r="N8" s="85">
        <f>+M8/I8*100</f>
        <v>50.206100577081614</v>
      </c>
      <c r="O8" s="44">
        <f>+O13+O18+O22</f>
        <v>614</v>
      </c>
      <c r="P8" s="88">
        <f t="shared" ref="P8:P25" si="0">+O8/I8*100</f>
        <v>50.618301731244856</v>
      </c>
    </row>
    <row r="9" spans="1:19" s="72" customFormat="1" ht="11.25" x14ac:dyDescent="0.2">
      <c r="A9" s="100"/>
      <c r="B9" s="32" t="s">
        <v>3</v>
      </c>
      <c r="C9" s="33">
        <f>+C14+C19+C23</f>
        <v>993</v>
      </c>
      <c r="D9" s="36">
        <f>+C9/C7*100</f>
        <v>40.530612244897959</v>
      </c>
      <c r="E9" s="33">
        <f>+E14+E19+E23</f>
        <v>1053</v>
      </c>
      <c r="F9" s="36">
        <f>+E9/E7*100</f>
        <v>39.527027027027032</v>
      </c>
      <c r="G9" s="33">
        <f>+G14+G19+G23</f>
        <v>1053</v>
      </c>
      <c r="H9" s="36">
        <f>+G9/G7*100</f>
        <v>41.116751269035532</v>
      </c>
      <c r="I9" s="34">
        <f>+I14+I19+I23</f>
        <v>907</v>
      </c>
      <c r="J9" s="38">
        <f>+I9/I7*100</f>
        <v>37.713097713097717</v>
      </c>
      <c r="K9" s="34">
        <f>+K14+K19+K23</f>
        <v>977</v>
      </c>
      <c r="L9" s="38">
        <f>+K9/K7*100</f>
        <v>36.537023186237846</v>
      </c>
      <c r="M9" s="91">
        <f>+M14+M19+M23</f>
        <v>515</v>
      </c>
      <c r="N9" s="92">
        <f t="shared" ref="N9:N25" si="1">+M9/I9*100</f>
        <v>56.780595369349506</v>
      </c>
      <c r="O9" s="46">
        <f>+O14+O19+O23</f>
        <v>462</v>
      </c>
      <c r="P9" s="48">
        <f t="shared" si="0"/>
        <v>50.937155457552372</v>
      </c>
    </row>
    <row r="10" spans="1:19" s="40" customFormat="1" ht="11.25" x14ac:dyDescent="0.2">
      <c r="A10" s="100"/>
      <c r="B10" s="73" t="s">
        <v>20</v>
      </c>
      <c r="C10" s="35">
        <v>284</v>
      </c>
      <c r="D10" s="36">
        <f>+C10/C7*100</f>
        <v>11.591836734693878</v>
      </c>
      <c r="E10" s="35">
        <v>267</v>
      </c>
      <c r="F10" s="36">
        <f>+E10/E7*100</f>
        <v>10.022522522522523</v>
      </c>
      <c r="G10" s="35">
        <v>294</v>
      </c>
      <c r="H10" s="36">
        <f>+G10/G7*100</f>
        <v>11.479890667707926</v>
      </c>
      <c r="I10" s="37">
        <v>257</v>
      </c>
      <c r="J10" s="38">
        <f>+I10/I7*100</f>
        <v>10.686070686070687</v>
      </c>
      <c r="K10" s="35">
        <v>223</v>
      </c>
      <c r="L10" s="38">
        <f>+K10/K7*100</f>
        <v>8.3395661929693343</v>
      </c>
      <c r="M10" s="91">
        <v>80</v>
      </c>
      <c r="N10" s="92">
        <f t="shared" si="1"/>
        <v>31.1284046692607</v>
      </c>
      <c r="O10" s="47">
        <v>143</v>
      </c>
      <c r="P10" s="48">
        <f t="shared" si="0"/>
        <v>55.642023346303503</v>
      </c>
    </row>
    <row r="11" spans="1:19" s="40" customFormat="1" ht="11.25" x14ac:dyDescent="0.2">
      <c r="A11" s="100"/>
      <c r="B11" s="32" t="s">
        <v>0</v>
      </c>
      <c r="C11" s="33">
        <f>+C15+C20+C24</f>
        <v>61</v>
      </c>
      <c r="D11" s="36">
        <f>+C11/C7*100</f>
        <v>2.489795918367347</v>
      </c>
      <c r="E11" s="33">
        <f>+E15+E20+E24</f>
        <v>50</v>
      </c>
      <c r="F11" s="36">
        <f>+E11/E7*100</f>
        <v>1.8768768768768769</v>
      </c>
      <c r="G11" s="33">
        <f>+G15+G20+G24</f>
        <v>66</v>
      </c>
      <c r="H11" s="36">
        <f>+G11/G7*100</f>
        <v>2.5771183131589224</v>
      </c>
      <c r="I11" s="34">
        <f>+I15+I20+I24</f>
        <v>65</v>
      </c>
      <c r="J11" s="38">
        <f>+I11/I7*100</f>
        <v>2.7027027027027026</v>
      </c>
      <c r="K11" s="34">
        <f>+K15+K20+K24</f>
        <v>49</v>
      </c>
      <c r="L11" s="38">
        <f>+K11/K7*100</f>
        <v>1.832460732984293</v>
      </c>
      <c r="M11" s="91">
        <f>+M15+M20+M24</f>
        <v>26</v>
      </c>
      <c r="N11" s="92">
        <f t="shared" si="1"/>
        <v>40</v>
      </c>
      <c r="O11" s="46">
        <f>+O15+O20+O24</f>
        <v>23</v>
      </c>
      <c r="P11" s="48">
        <f t="shared" si="0"/>
        <v>35.384615384615387</v>
      </c>
    </row>
    <row r="12" spans="1:19" s="40" customFormat="1" ht="11.25" x14ac:dyDescent="0.2">
      <c r="A12" s="100"/>
      <c r="B12" s="32" t="s">
        <v>1</v>
      </c>
      <c r="C12" s="33">
        <f>+C17+C21+C25</f>
        <v>207</v>
      </c>
      <c r="D12" s="36">
        <f>+C12/C7*100</f>
        <v>8.4489795918367339</v>
      </c>
      <c r="E12" s="33">
        <f>+E17+E21+E25</f>
        <v>249</v>
      </c>
      <c r="F12" s="36">
        <f>+E12/E7*100</f>
        <v>9.346846846846848</v>
      </c>
      <c r="G12" s="33">
        <f>+G17+G21+G25</f>
        <v>202</v>
      </c>
      <c r="H12" s="36">
        <f>+G12/G7*100</f>
        <v>7.8875439281530655</v>
      </c>
      <c r="I12" s="34">
        <f>+I17+I21+I25</f>
        <v>241</v>
      </c>
      <c r="J12" s="38">
        <f>+I12/I7*100</f>
        <v>10.020790020790022</v>
      </c>
      <c r="K12" s="34">
        <f>+K17+K21+K25</f>
        <v>197</v>
      </c>
      <c r="L12" s="38">
        <f>+K12/K7*100</f>
        <v>7.367240089753178</v>
      </c>
      <c r="M12" s="91">
        <f>+M17+M21+M25</f>
        <v>68</v>
      </c>
      <c r="N12" s="92">
        <f t="shared" si="1"/>
        <v>28.215767634854771</v>
      </c>
      <c r="O12" s="46">
        <f>+O17+O21+O25</f>
        <v>129</v>
      </c>
      <c r="P12" s="48">
        <f t="shared" si="0"/>
        <v>53.526970954356848</v>
      </c>
    </row>
    <row r="13" spans="1:19" s="40" customFormat="1" ht="11.25" customHeight="1" x14ac:dyDescent="0.2">
      <c r="A13" s="100" t="s">
        <v>8</v>
      </c>
      <c r="B13" s="70" t="s">
        <v>2</v>
      </c>
      <c r="C13" s="45">
        <f>+C14+C15+C17</f>
        <v>855</v>
      </c>
      <c r="D13" s="86">
        <f>+C13/C8*100</f>
        <v>67.803330689928629</v>
      </c>
      <c r="E13" s="45">
        <f>+E14+E15+E17</f>
        <v>880</v>
      </c>
      <c r="F13" s="86">
        <f>+E13/E8*100</f>
        <v>65.088757396449708</v>
      </c>
      <c r="G13" s="45">
        <f>+G14+G15+G17</f>
        <v>840</v>
      </c>
      <c r="H13" s="86">
        <f>+G13/G8*100</f>
        <v>63.588190764572296</v>
      </c>
      <c r="I13" s="50">
        <f>+I14+I15+I17</f>
        <v>770</v>
      </c>
      <c r="J13" s="89">
        <f>+I13/I8*100</f>
        <v>63.478977741137676</v>
      </c>
      <c r="K13" s="50">
        <f>+K14+K15+K17</f>
        <v>827</v>
      </c>
      <c r="L13" s="89">
        <f>+K13/K8*100</f>
        <v>67.620605069501224</v>
      </c>
      <c r="M13" s="45">
        <f>+M14+M15+M17</f>
        <v>447</v>
      </c>
      <c r="N13" s="86">
        <f t="shared" si="1"/>
        <v>58.051948051948052</v>
      </c>
      <c r="O13" s="45">
        <f>+O14+O15+O17</f>
        <v>380</v>
      </c>
      <c r="P13" s="89">
        <f>+O13/I13*100</f>
        <v>49.350649350649348</v>
      </c>
      <c r="Q13" s="49"/>
      <c r="R13" s="49"/>
      <c r="S13" s="49"/>
    </row>
    <row r="14" spans="1:19" s="40" customFormat="1" ht="11.25" customHeight="1" x14ac:dyDescent="0.2">
      <c r="A14" s="100"/>
      <c r="B14" s="40" t="s">
        <v>3</v>
      </c>
      <c r="C14" s="39">
        <f>98+220+437</f>
        <v>755</v>
      </c>
      <c r="D14" s="55">
        <f>+C14/C8*100</f>
        <v>59.873116574147502</v>
      </c>
      <c r="E14" s="39">
        <f>104+248+425</f>
        <v>777</v>
      </c>
      <c r="F14" s="55">
        <f>+E14/E8*100</f>
        <v>57.470414201183431</v>
      </c>
      <c r="G14" s="39">
        <v>739</v>
      </c>
      <c r="H14" s="55">
        <f>+G14/G8*100</f>
        <v>55.942467827403483</v>
      </c>
      <c r="I14" s="51">
        <v>647</v>
      </c>
      <c r="J14" s="57">
        <f>+I14/I8*100</f>
        <v>53.338829348722172</v>
      </c>
      <c r="K14" s="39">
        <v>734</v>
      </c>
      <c r="L14" s="57">
        <f>+K14/K8*100</f>
        <v>60.016353229762878</v>
      </c>
      <c r="M14" s="91">
        <v>405</v>
      </c>
      <c r="N14" s="92">
        <f t="shared" si="1"/>
        <v>62.596599690880993</v>
      </c>
      <c r="O14" s="39">
        <v>329</v>
      </c>
      <c r="P14" s="57">
        <f t="shared" si="0"/>
        <v>50.850077279752703</v>
      </c>
    </row>
    <row r="15" spans="1:19" s="40" customFormat="1" ht="11.25" customHeight="1" x14ac:dyDescent="0.2">
      <c r="A15" s="100"/>
      <c r="B15" s="40" t="s">
        <v>0</v>
      </c>
      <c r="C15" s="39">
        <v>60</v>
      </c>
      <c r="D15" s="55">
        <f>+C15/C8*100</f>
        <v>4.7581284694686756</v>
      </c>
      <c r="E15" s="39">
        <v>48</v>
      </c>
      <c r="F15" s="55">
        <f>+E15/E8*100</f>
        <v>3.5502958579881656</v>
      </c>
      <c r="G15" s="39">
        <v>64</v>
      </c>
      <c r="H15" s="55">
        <f>+G15/G8*100</f>
        <v>4.8448145344436035</v>
      </c>
      <c r="I15" s="51">
        <v>63</v>
      </c>
      <c r="J15" s="57">
        <f>+I15/I8*100</f>
        <v>5.1937345424567187</v>
      </c>
      <c r="K15" s="39">
        <v>49</v>
      </c>
      <c r="L15" s="57">
        <f>+K15/K8*100</f>
        <v>4.0065412919051511</v>
      </c>
      <c r="M15" s="91">
        <v>26</v>
      </c>
      <c r="N15" s="92">
        <f t="shared" si="1"/>
        <v>41.269841269841265</v>
      </c>
      <c r="O15" s="39">
        <v>23</v>
      </c>
      <c r="P15" s="57">
        <f t="shared" si="0"/>
        <v>36.507936507936506</v>
      </c>
    </row>
    <row r="16" spans="1:19" s="40" customFormat="1" ht="11.25" customHeight="1" x14ac:dyDescent="0.2">
      <c r="A16" s="100"/>
      <c r="B16" s="53" t="s">
        <v>10</v>
      </c>
      <c r="C16" s="54">
        <v>35</v>
      </c>
      <c r="D16" s="55">
        <f>+C16/C8*100</f>
        <v>2.775574940523394</v>
      </c>
      <c r="E16" s="54">
        <v>26</v>
      </c>
      <c r="F16" s="55">
        <f>+E16/E8*100</f>
        <v>1.9230769230769231</v>
      </c>
      <c r="G16" s="54">
        <v>25</v>
      </c>
      <c r="H16" s="55">
        <f>+G16/G8*100</f>
        <v>1.8925056775170326</v>
      </c>
      <c r="I16" s="56">
        <v>29</v>
      </c>
      <c r="J16" s="55">
        <f>+I16/I8*100</f>
        <v>2.3907666941467438</v>
      </c>
      <c r="K16" s="39">
        <v>28</v>
      </c>
      <c r="L16" s="55">
        <f>+K16/K8*100</f>
        <v>2.2894521668029433</v>
      </c>
      <c r="M16" s="91">
        <v>8</v>
      </c>
      <c r="N16" s="92">
        <f t="shared" si="1"/>
        <v>27.586206896551722</v>
      </c>
      <c r="O16" s="54">
        <v>20</v>
      </c>
      <c r="P16" s="57">
        <f t="shared" si="0"/>
        <v>68.965517241379317</v>
      </c>
    </row>
    <row r="17" spans="1:20" s="40" customFormat="1" ht="11.25" customHeight="1" x14ac:dyDescent="0.2">
      <c r="A17" s="100"/>
      <c r="B17" s="40" t="s">
        <v>1</v>
      </c>
      <c r="C17" s="39">
        <v>40</v>
      </c>
      <c r="D17" s="55">
        <f>+C17/C8*100</f>
        <v>3.1720856463124503</v>
      </c>
      <c r="E17" s="39">
        <v>55</v>
      </c>
      <c r="F17" s="55">
        <f>+E17/E8*100</f>
        <v>4.0680473372781067</v>
      </c>
      <c r="G17" s="39">
        <v>37</v>
      </c>
      <c r="H17" s="55">
        <f>+G17/G8*100</f>
        <v>2.8009084027252085</v>
      </c>
      <c r="I17" s="51">
        <v>60</v>
      </c>
      <c r="J17" s="57">
        <f>+I17/I8*100</f>
        <v>4.9464138499587795</v>
      </c>
      <c r="K17" s="39">
        <v>44</v>
      </c>
      <c r="L17" s="57">
        <f>+K17/K8*100</f>
        <v>3.5977105478331972</v>
      </c>
      <c r="M17" s="91">
        <v>16</v>
      </c>
      <c r="N17" s="92">
        <f>+M17/I17*100</f>
        <v>26.666666666666668</v>
      </c>
      <c r="O17" s="39">
        <v>28</v>
      </c>
      <c r="P17" s="57">
        <f>+O17/I17*100</f>
        <v>46.666666666666664</v>
      </c>
    </row>
    <row r="18" spans="1:20" s="40" customFormat="1" ht="11.25" customHeight="1" x14ac:dyDescent="0.2">
      <c r="A18" s="100" t="s">
        <v>43</v>
      </c>
      <c r="B18" s="70" t="s">
        <v>2</v>
      </c>
      <c r="C18" s="45">
        <f>+C19+C20+C21</f>
        <v>270</v>
      </c>
      <c r="D18" s="86">
        <f>+C18/C8*100</f>
        <v>21.411578112609039</v>
      </c>
      <c r="E18" s="45">
        <f>+E19+E20+E21</f>
        <v>329</v>
      </c>
      <c r="F18" s="86">
        <f>+E18/E8*100</f>
        <v>24.334319526627219</v>
      </c>
      <c r="G18" s="45">
        <f>+G19+G20+G21</f>
        <v>335</v>
      </c>
      <c r="H18" s="86">
        <f>+G18/G8*100</f>
        <v>25.359576078728235</v>
      </c>
      <c r="I18" s="50">
        <f>+I19+I20+I21</f>
        <v>321</v>
      </c>
      <c r="J18" s="89">
        <f>+I18/I8*100</f>
        <v>26.463314097279472</v>
      </c>
      <c r="K18" s="50">
        <f>+K19+K20+K21</f>
        <v>264</v>
      </c>
      <c r="L18" s="89">
        <f>+K18/K8*100</f>
        <v>21.586263286999184</v>
      </c>
      <c r="M18" s="45">
        <f>+M19+M20+M21</f>
        <v>105</v>
      </c>
      <c r="N18" s="86">
        <f t="shared" si="1"/>
        <v>32.710280373831772</v>
      </c>
      <c r="O18" s="45">
        <f>+O19+O20+O21</f>
        <v>159</v>
      </c>
      <c r="P18" s="89">
        <f t="shared" si="0"/>
        <v>49.532710280373834</v>
      </c>
      <c r="Q18" s="49"/>
      <c r="R18" s="49"/>
      <c r="S18" s="49"/>
      <c r="T18" s="49"/>
    </row>
    <row r="19" spans="1:20" s="40" customFormat="1" ht="11.25" customHeight="1" x14ac:dyDescent="0.2">
      <c r="A19" s="100"/>
      <c r="B19" s="40" t="s">
        <v>3</v>
      </c>
      <c r="C19" s="39">
        <v>179</v>
      </c>
      <c r="D19" s="55">
        <f>+C19/C8*100</f>
        <v>14.195083267248215</v>
      </c>
      <c r="E19" s="39">
        <v>214</v>
      </c>
      <c r="F19" s="55">
        <f>+E19/E8*100</f>
        <v>15.828402366863905</v>
      </c>
      <c r="G19" s="39">
        <v>259</v>
      </c>
      <c r="H19" s="55">
        <f>+G19/G8*100</f>
        <v>19.606358819076458</v>
      </c>
      <c r="I19" s="51">
        <v>220</v>
      </c>
      <c r="J19" s="57">
        <f>+I19/I8*100</f>
        <v>18.136850783182194</v>
      </c>
      <c r="K19" s="39">
        <v>193</v>
      </c>
      <c r="L19" s="57">
        <f>+K19/K8*100</f>
        <v>15.780866721177434</v>
      </c>
      <c r="M19" s="91">
        <v>81</v>
      </c>
      <c r="N19" s="92">
        <f t="shared" si="1"/>
        <v>36.818181818181813</v>
      </c>
      <c r="O19" s="39">
        <v>112</v>
      </c>
      <c r="P19" s="57">
        <f t="shared" si="0"/>
        <v>50.909090909090907</v>
      </c>
    </row>
    <row r="20" spans="1:20" s="40" customFormat="1" ht="11.25" customHeight="1" x14ac:dyDescent="0.2">
      <c r="A20" s="100"/>
      <c r="B20" s="40" t="s">
        <v>0</v>
      </c>
      <c r="C20" s="39">
        <v>1</v>
      </c>
      <c r="D20" s="55">
        <f>+C20/C8*100</f>
        <v>7.9302141157811257E-2</v>
      </c>
      <c r="E20" s="39">
        <v>1</v>
      </c>
      <c r="F20" s="55">
        <f>+E20/E8*100</f>
        <v>7.3964497041420121E-2</v>
      </c>
      <c r="G20" s="39"/>
      <c r="H20" s="55">
        <f>+G20/G8*100</f>
        <v>0</v>
      </c>
      <c r="I20" s="51">
        <v>1</v>
      </c>
      <c r="J20" s="57">
        <f>+I20/I8*100</f>
        <v>8.244023083264633E-2</v>
      </c>
      <c r="K20" s="39"/>
      <c r="L20" s="57">
        <f>+K20/K8*100</f>
        <v>0</v>
      </c>
      <c r="M20" s="91">
        <f>+M24</f>
        <v>0</v>
      </c>
      <c r="N20" s="92">
        <f t="shared" si="1"/>
        <v>0</v>
      </c>
      <c r="O20" s="39"/>
      <c r="P20" s="57">
        <f t="shared" si="0"/>
        <v>0</v>
      </c>
    </row>
    <row r="21" spans="1:20" s="40" customFormat="1" ht="11.25" customHeight="1" x14ac:dyDescent="0.2">
      <c r="A21" s="100"/>
      <c r="B21" s="40" t="s">
        <v>1</v>
      </c>
      <c r="C21" s="39">
        <v>90</v>
      </c>
      <c r="D21" s="55">
        <f>+C21/C8*100</f>
        <v>7.137192704203013</v>
      </c>
      <c r="E21" s="39">
        <v>114</v>
      </c>
      <c r="F21" s="55">
        <f>+E21/E8*100</f>
        <v>8.4319526627218941</v>
      </c>
      <c r="G21" s="39">
        <v>76</v>
      </c>
      <c r="H21" s="55">
        <f>+G21/G8*100</f>
        <v>5.7532172596517794</v>
      </c>
      <c r="I21" s="51">
        <v>100</v>
      </c>
      <c r="J21" s="57">
        <f>+I21/I8*100</f>
        <v>8.2440230832646328</v>
      </c>
      <c r="K21" s="39">
        <v>71</v>
      </c>
      <c r="L21" s="57">
        <f>+K21/K8*100</f>
        <v>5.8053965658217503</v>
      </c>
      <c r="M21" s="91">
        <v>24</v>
      </c>
      <c r="N21" s="92">
        <f t="shared" si="1"/>
        <v>24</v>
      </c>
      <c r="O21" s="39">
        <v>47</v>
      </c>
      <c r="P21" s="57">
        <f t="shared" si="0"/>
        <v>47</v>
      </c>
    </row>
    <row r="22" spans="1:20" s="40" customFormat="1" ht="11.25" customHeight="1" x14ac:dyDescent="0.2">
      <c r="A22" s="100" t="s">
        <v>9</v>
      </c>
      <c r="B22" s="70" t="s">
        <v>2</v>
      </c>
      <c r="C22" s="45">
        <f>+C23+C24+C25</f>
        <v>136</v>
      </c>
      <c r="D22" s="86">
        <f>+C22/C8*100</f>
        <v>10.785091197462332</v>
      </c>
      <c r="E22" s="45">
        <f>+E23+E24+E25</f>
        <v>143</v>
      </c>
      <c r="F22" s="86">
        <f>+E22/E8*100</f>
        <v>10.576923076923077</v>
      </c>
      <c r="G22" s="45">
        <f>+G23+G24+G25</f>
        <v>146</v>
      </c>
      <c r="H22" s="86">
        <f>+G22/G8*100</f>
        <v>11.05223315669947</v>
      </c>
      <c r="I22" s="50">
        <f>+I23+I24+I25</f>
        <v>122</v>
      </c>
      <c r="J22" s="89">
        <f>+I22/I8*100</f>
        <v>10.057708161582852</v>
      </c>
      <c r="K22" s="50">
        <f>+K23+K24+K25</f>
        <v>132</v>
      </c>
      <c r="L22" s="89">
        <f>+K22/K8*100</f>
        <v>10.793131643499592</v>
      </c>
      <c r="M22" s="45">
        <f>+M23+M24+M25</f>
        <v>57</v>
      </c>
      <c r="N22" s="86">
        <f>+M22/I22*100</f>
        <v>46.721311475409841</v>
      </c>
      <c r="O22" s="45">
        <f t="shared" ref="O22" si="2">+O23+O24+O25</f>
        <v>75</v>
      </c>
      <c r="P22" s="89">
        <f t="shared" si="0"/>
        <v>61.475409836065573</v>
      </c>
    </row>
    <row r="23" spans="1:20" s="40" customFormat="1" ht="11.25" customHeight="1" x14ac:dyDescent="0.2">
      <c r="A23" s="100"/>
      <c r="B23" s="40" t="s">
        <v>3</v>
      </c>
      <c r="C23" s="39">
        <v>59</v>
      </c>
      <c r="D23" s="55">
        <f>+C23/C8*100</f>
        <v>4.6788263283108646</v>
      </c>
      <c r="E23" s="39">
        <v>62</v>
      </c>
      <c r="F23" s="55">
        <f>+E23/E8*100</f>
        <v>4.5857988165680474</v>
      </c>
      <c r="G23" s="39">
        <v>55</v>
      </c>
      <c r="H23" s="55">
        <f>+G23/G8*100</f>
        <v>4.1635124905374719</v>
      </c>
      <c r="I23" s="51">
        <v>40</v>
      </c>
      <c r="J23" s="57">
        <f>+I23/I8*100</f>
        <v>3.2976092333058529</v>
      </c>
      <c r="K23" s="39">
        <v>50</v>
      </c>
      <c r="L23" s="57">
        <f>+K23/K8*100</f>
        <v>4.0883074407195421</v>
      </c>
      <c r="M23" s="91">
        <v>29</v>
      </c>
      <c r="N23" s="92">
        <f t="shared" si="1"/>
        <v>72.5</v>
      </c>
      <c r="O23" s="39">
        <v>21</v>
      </c>
      <c r="P23" s="57">
        <f t="shared" si="0"/>
        <v>52.5</v>
      </c>
    </row>
    <row r="24" spans="1:20" s="40" customFormat="1" ht="11.25" customHeight="1" x14ac:dyDescent="0.2">
      <c r="A24" s="100"/>
      <c r="B24" s="40" t="s">
        <v>0</v>
      </c>
      <c r="C24" s="39"/>
      <c r="D24" s="55"/>
      <c r="E24" s="39">
        <v>1</v>
      </c>
      <c r="F24" s="55">
        <f>+E24/E9*100</f>
        <v>9.4966761633428307E-2</v>
      </c>
      <c r="G24" s="39">
        <v>2</v>
      </c>
      <c r="H24" s="55">
        <f>+G24/G9*100</f>
        <v>0.18993352326685661</v>
      </c>
      <c r="I24" s="51">
        <v>1</v>
      </c>
      <c r="J24" s="57">
        <f>+I24/I8*100</f>
        <v>8.244023083264633E-2</v>
      </c>
      <c r="K24" s="39"/>
      <c r="L24" s="57">
        <f>+K24/K8*100</f>
        <v>0</v>
      </c>
      <c r="M24" s="91"/>
      <c r="N24" s="92">
        <f t="shared" si="1"/>
        <v>0</v>
      </c>
      <c r="O24" s="39"/>
      <c r="P24" s="57">
        <f t="shared" si="0"/>
        <v>0</v>
      </c>
    </row>
    <row r="25" spans="1:20" s="40" customFormat="1" ht="11.25" customHeight="1" x14ac:dyDescent="0.2">
      <c r="A25" s="100"/>
      <c r="B25" s="40" t="s">
        <v>1</v>
      </c>
      <c r="C25" s="39">
        <v>77</v>
      </c>
      <c r="D25" s="87">
        <f>+C25/C8*100</f>
        <v>6.1062648691514667</v>
      </c>
      <c r="E25" s="39">
        <v>80</v>
      </c>
      <c r="F25" s="85">
        <f>+E25/E8*100</f>
        <v>5.9171597633136095</v>
      </c>
      <c r="G25" s="39">
        <v>89</v>
      </c>
      <c r="H25" s="55">
        <f>+G25/G8*100</f>
        <v>6.7373202119606361</v>
      </c>
      <c r="I25" s="51">
        <v>81</v>
      </c>
      <c r="J25" s="57">
        <f>+I25/I8*100</f>
        <v>6.6776586974443521</v>
      </c>
      <c r="K25" s="39">
        <v>82</v>
      </c>
      <c r="L25" s="57">
        <f>+K25/K8*100</f>
        <v>6.7048242027800491</v>
      </c>
      <c r="M25" s="91">
        <v>28</v>
      </c>
      <c r="N25" s="92">
        <f t="shared" si="1"/>
        <v>34.567901234567898</v>
      </c>
      <c r="O25" s="39">
        <v>54</v>
      </c>
      <c r="P25" s="57">
        <f t="shared" si="0"/>
        <v>66.666666666666657</v>
      </c>
    </row>
    <row r="26" spans="1:20" s="40" customFormat="1" ht="11.25" customHeight="1" x14ac:dyDescent="0.2">
      <c r="A26" s="100"/>
      <c r="C26" s="39"/>
      <c r="D26" s="41"/>
      <c r="E26" s="41"/>
      <c r="F26" s="41"/>
      <c r="G26" s="39"/>
      <c r="H26" s="41"/>
      <c r="I26" s="41"/>
      <c r="J26" s="52"/>
      <c r="K26" s="52"/>
      <c r="L26" s="52"/>
      <c r="M26" s="39"/>
      <c r="N26" s="41"/>
      <c r="O26" s="41"/>
      <c r="P26" s="41"/>
    </row>
    <row r="27" spans="1:20" s="59" customFormat="1" ht="12" customHeight="1" x14ac:dyDescent="0.2">
      <c r="A27" s="63" t="s">
        <v>46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P27" s="31" t="s">
        <v>53</v>
      </c>
    </row>
    <row r="28" spans="1:20" s="59" customFormat="1" x14ac:dyDescent="0.2">
      <c r="A28" s="40" t="s">
        <v>6</v>
      </c>
      <c r="J28" s="74"/>
      <c r="K28" s="74"/>
      <c r="L28" s="74"/>
      <c r="O28" s="58"/>
    </row>
    <row r="29" spans="1:20" s="59" customFormat="1" ht="15" x14ac:dyDescent="0.2">
      <c r="A29" s="40" t="s">
        <v>7</v>
      </c>
      <c r="B29" s="75"/>
      <c r="C29" s="75"/>
      <c r="D29" s="75"/>
      <c r="E29" s="75"/>
      <c r="F29" s="75"/>
      <c r="G29" s="75"/>
      <c r="H29" s="75"/>
      <c r="I29" s="75"/>
      <c r="J29" s="76"/>
      <c r="K29" s="76"/>
      <c r="L29" s="76"/>
      <c r="M29" s="75"/>
      <c r="N29" s="75"/>
      <c r="O29" s="75"/>
    </row>
    <row r="30" spans="1:20" s="59" customFormat="1" x14ac:dyDescent="0.2">
      <c r="A30" s="101" t="s">
        <v>21</v>
      </c>
      <c r="B30" s="101"/>
      <c r="J30" s="74"/>
      <c r="K30" s="74"/>
      <c r="L30" s="74"/>
      <c r="O30" s="58"/>
    </row>
    <row r="31" spans="1:20" s="59" customFormat="1" x14ac:dyDescent="0.2">
      <c r="A31" s="40" t="s">
        <v>19</v>
      </c>
      <c r="J31" s="74"/>
      <c r="K31" s="74"/>
      <c r="L31" s="74"/>
      <c r="O31" s="58"/>
    </row>
    <row r="32" spans="1:20" s="59" customFormat="1" x14ac:dyDescent="0.2">
      <c r="J32" s="74"/>
      <c r="K32" s="74"/>
      <c r="L32" s="74"/>
      <c r="O32" s="58"/>
    </row>
    <row r="33" spans="1:21" s="59" customFormat="1" x14ac:dyDescent="0.2">
      <c r="A33" s="98" t="s">
        <v>17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</row>
    <row r="34" spans="1:21" s="59" customFormat="1" x14ac:dyDescent="0.2">
      <c r="J34" s="74"/>
      <c r="K34" s="74"/>
      <c r="L34" s="74"/>
    </row>
    <row r="35" spans="1:21" s="59" customFormat="1" x14ac:dyDescent="0.2">
      <c r="J35" s="74"/>
      <c r="K35" s="74"/>
      <c r="L35" s="74"/>
    </row>
    <row r="36" spans="1:21" s="59" customFormat="1" x14ac:dyDescent="0.2">
      <c r="J36" s="74"/>
      <c r="K36" s="74"/>
      <c r="L36" s="74"/>
    </row>
    <row r="37" spans="1:21" s="59" customFormat="1" x14ac:dyDescent="0.2">
      <c r="J37" s="74"/>
      <c r="K37" s="74"/>
      <c r="L37" s="74"/>
      <c r="O37" s="58"/>
    </row>
    <row r="38" spans="1:21" s="59" customFormat="1" x14ac:dyDescent="0.2">
      <c r="J38" s="74"/>
      <c r="K38" s="74"/>
      <c r="L38" s="74"/>
      <c r="O38" s="58"/>
    </row>
    <row r="39" spans="1:21" s="59" customFormat="1" x14ac:dyDescent="0.2">
      <c r="J39" s="74"/>
      <c r="K39" s="74"/>
      <c r="L39" s="74"/>
      <c r="O39" s="58"/>
    </row>
    <row r="40" spans="1:21" s="59" customFormat="1" x14ac:dyDescent="0.2">
      <c r="J40" s="74"/>
      <c r="K40" s="74"/>
      <c r="L40" s="74"/>
      <c r="O40" s="58"/>
    </row>
    <row r="41" spans="1:21" s="59" customFormat="1" x14ac:dyDescent="0.2">
      <c r="J41" s="74"/>
      <c r="K41" s="74"/>
      <c r="L41" s="74"/>
      <c r="O41" s="58"/>
    </row>
    <row r="42" spans="1:21" s="59" customFormat="1" x14ac:dyDescent="0.2">
      <c r="J42" s="74"/>
      <c r="K42" s="74"/>
      <c r="L42" s="74"/>
      <c r="O42" s="58"/>
    </row>
    <row r="43" spans="1:21" s="59" customFormat="1" x14ac:dyDescent="0.2">
      <c r="J43" s="74"/>
      <c r="K43" s="74"/>
      <c r="L43" s="74"/>
      <c r="O43" s="58"/>
    </row>
    <row r="44" spans="1:21" s="59" customFormat="1" x14ac:dyDescent="0.2">
      <c r="J44" s="74"/>
      <c r="K44" s="74"/>
      <c r="L44" s="74"/>
      <c r="O44" s="58"/>
    </row>
    <row r="45" spans="1:21" s="59" customFormat="1" x14ac:dyDescent="0.2">
      <c r="J45" s="74"/>
      <c r="K45" s="74"/>
      <c r="L45" s="74"/>
      <c r="O45" s="58"/>
    </row>
    <row r="46" spans="1:21" s="59" customFormat="1" x14ac:dyDescent="0.2">
      <c r="J46" s="74"/>
      <c r="K46" s="74"/>
      <c r="L46" s="74"/>
      <c r="O46" s="58"/>
    </row>
    <row r="47" spans="1:21" s="59" customFormat="1" x14ac:dyDescent="0.2">
      <c r="J47" s="74"/>
      <c r="K47" s="74"/>
      <c r="L47" s="74"/>
      <c r="O47" s="58"/>
    </row>
    <row r="48" spans="1:21" s="59" customFormat="1" x14ac:dyDescent="0.2">
      <c r="J48" s="74"/>
      <c r="K48" s="74"/>
      <c r="L48" s="74"/>
      <c r="O48" s="58"/>
    </row>
    <row r="49" spans="10:15" s="59" customFormat="1" x14ac:dyDescent="0.2">
      <c r="J49" s="74"/>
      <c r="K49" s="74"/>
      <c r="L49" s="74"/>
      <c r="O49" s="58"/>
    </row>
    <row r="50" spans="10:15" s="59" customFormat="1" x14ac:dyDescent="0.2">
      <c r="J50" s="74"/>
      <c r="K50" s="74"/>
      <c r="L50" s="74"/>
      <c r="O50" s="58"/>
    </row>
    <row r="51" spans="10:15" s="59" customFormat="1" hidden="1" x14ac:dyDescent="0.2">
      <c r="J51" s="74"/>
      <c r="K51" s="74"/>
      <c r="L51" s="74"/>
      <c r="O51" s="58"/>
    </row>
    <row r="52" spans="10:15" s="59" customFormat="1" x14ac:dyDescent="0.2">
      <c r="J52" s="74"/>
      <c r="K52" s="74"/>
      <c r="L52" s="74"/>
      <c r="O52" s="58"/>
    </row>
    <row r="53" spans="10:15" s="59" customFormat="1" x14ac:dyDescent="0.2">
      <c r="J53" s="74"/>
      <c r="K53" s="74"/>
      <c r="L53" s="74"/>
      <c r="O53" s="58"/>
    </row>
    <row r="54" spans="10:15" s="59" customFormat="1" x14ac:dyDescent="0.2">
      <c r="J54" s="74"/>
      <c r="K54" s="74"/>
      <c r="L54" s="74"/>
      <c r="O54" s="58"/>
    </row>
    <row r="55" spans="10:15" s="59" customFormat="1" x14ac:dyDescent="0.2">
      <c r="J55" s="74"/>
      <c r="K55" s="74"/>
      <c r="L55" s="74"/>
      <c r="O55" s="58"/>
    </row>
    <row r="56" spans="10:15" s="59" customFormat="1" x14ac:dyDescent="0.2">
      <c r="J56" s="74"/>
      <c r="K56" s="74"/>
      <c r="L56" s="74"/>
      <c r="O56" s="58"/>
    </row>
    <row r="57" spans="10:15" s="59" customFormat="1" x14ac:dyDescent="0.2">
      <c r="J57" s="74"/>
      <c r="K57" s="74"/>
      <c r="L57" s="74"/>
      <c r="O57" s="58"/>
    </row>
    <row r="58" spans="10:15" s="59" customFormat="1" x14ac:dyDescent="0.2">
      <c r="J58" s="74"/>
      <c r="K58" s="74"/>
      <c r="L58" s="74"/>
      <c r="O58" s="58"/>
    </row>
    <row r="59" spans="10:15" s="59" customFormat="1" x14ac:dyDescent="0.2">
      <c r="J59" s="74"/>
      <c r="K59" s="74"/>
      <c r="L59" s="74"/>
      <c r="O59" s="58"/>
    </row>
    <row r="60" spans="10:15" s="59" customFormat="1" x14ac:dyDescent="0.2">
      <c r="J60" s="74"/>
      <c r="K60" s="74"/>
      <c r="L60" s="74"/>
      <c r="O60" s="58"/>
    </row>
    <row r="61" spans="10:15" s="59" customFormat="1" x14ac:dyDescent="0.2">
      <c r="J61" s="74"/>
      <c r="K61" s="74"/>
      <c r="L61" s="74"/>
      <c r="O61" s="58"/>
    </row>
    <row r="62" spans="10:15" s="59" customFormat="1" x14ac:dyDescent="0.2">
      <c r="J62" s="74"/>
      <c r="K62" s="74"/>
      <c r="L62" s="74"/>
      <c r="O62" s="58"/>
    </row>
    <row r="63" spans="10:15" s="59" customFormat="1" x14ac:dyDescent="0.2">
      <c r="J63" s="74"/>
      <c r="K63" s="74"/>
      <c r="L63" s="74"/>
      <c r="O63" s="58"/>
    </row>
    <row r="64" spans="10:15" s="59" customFormat="1" x14ac:dyDescent="0.2">
      <c r="J64" s="74"/>
      <c r="K64" s="74"/>
      <c r="L64" s="74"/>
      <c r="O64" s="58"/>
    </row>
    <row r="65" spans="10:15" s="59" customFormat="1" x14ac:dyDescent="0.2">
      <c r="J65" s="74"/>
      <c r="K65" s="74"/>
      <c r="L65" s="74"/>
      <c r="O65" s="58"/>
    </row>
    <row r="66" spans="10:15" s="59" customFormat="1" x14ac:dyDescent="0.2">
      <c r="J66" s="74"/>
      <c r="K66" s="74"/>
      <c r="L66" s="74"/>
      <c r="O66" s="58"/>
    </row>
    <row r="67" spans="10:15" s="59" customFormat="1" x14ac:dyDescent="0.2">
      <c r="J67" s="74"/>
      <c r="K67" s="74"/>
      <c r="L67" s="74"/>
      <c r="O67" s="58"/>
    </row>
    <row r="68" spans="10:15" s="59" customFormat="1" x14ac:dyDescent="0.2">
      <c r="J68" s="74"/>
      <c r="K68" s="74"/>
      <c r="L68" s="74"/>
      <c r="O68" s="58"/>
    </row>
    <row r="69" spans="10:15" s="59" customFormat="1" x14ac:dyDescent="0.2">
      <c r="J69" s="74"/>
      <c r="K69" s="74"/>
      <c r="L69" s="74"/>
      <c r="O69" s="58"/>
    </row>
    <row r="70" spans="10:15" s="59" customFormat="1" x14ac:dyDescent="0.2">
      <c r="J70" s="74"/>
      <c r="K70" s="74"/>
      <c r="L70" s="74"/>
      <c r="O70" s="58"/>
    </row>
    <row r="71" spans="10:15" x14ac:dyDescent="0.2"/>
    <row r="72" spans="10:15" x14ac:dyDescent="0.2"/>
    <row r="73" spans="10:15" x14ac:dyDescent="0.2"/>
    <row r="74" spans="10:15" x14ac:dyDescent="0.2"/>
    <row r="75" spans="10:15" x14ac:dyDescent="0.2"/>
    <row r="76" spans="10:15" x14ac:dyDescent="0.2"/>
    <row r="77" spans="10:15" x14ac:dyDescent="0.2"/>
    <row r="78" spans="10:15" x14ac:dyDescent="0.2"/>
    <row r="79" spans="10:15" x14ac:dyDescent="0.2"/>
    <row r="80" spans="10:15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</sheetData>
  <mergeCells count="8">
    <mergeCell ref="M5:N5"/>
    <mergeCell ref="O5:P5"/>
    <mergeCell ref="A7:A12"/>
    <mergeCell ref="A33:U33"/>
    <mergeCell ref="A13:A17"/>
    <mergeCell ref="A18:A21"/>
    <mergeCell ref="A30:B30"/>
    <mergeCell ref="A22:A26"/>
  </mergeCells>
  <pageMargins left="0.23622047244094491" right="0.23622047244094491" top="0.74803149606299213" bottom="0.74803149606299213" header="0.31496062992125984" footer="0.31496062992125984"/>
  <pageSetup paperSize="9" scale="79" orientation="landscape" r:id="rId1"/>
  <headerFooter alignWithMargins="0"/>
  <ignoredErrors>
    <ignoredError sqref="C9 E8:E9 D8:D23 F8:F12 C11:C12 E11:E22 M8:O8 G10:H12 N10 N9:O9 M12:O13 N11:O11 M18:O18 N14 N15 N16 N17 M20:O20 N19 M22:O22 N21 N23:N25 G8:H8 C14:C19 G9:H9 J9 G14:J15 G13:I13 G17:J25 G16:I16 K8:K23 J10:J12 I10:I12 I8:I9 L13 L8:L12 L14:L25" formula="1"/>
    <ignoredError sqref="F16 F19" evalError="1"/>
    <ignoredError sqref="F13" evalError="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showGridLines="0" tabSelected="1" zoomScaleNormal="100" workbookViewId="0">
      <selection activeCell="I5" sqref="I5:I22"/>
    </sheetView>
  </sheetViews>
  <sheetFormatPr baseColWidth="10" defaultRowHeight="12.75" x14ac:dyDescent="0.2"/>
  <cols>
    <col min="1" max="1" width="23.42578125" customWidth="1"/>
    <col min="2" max="9" width="10.7109375" customWidth="1"/>
  </cols>
  <sheetData>
    <row r="1" spans="1:9" ht="17.25" thickBot="1" x14ac:dyDescent="0.3">
      <c r="A1" s="28" t="str">
        <f>'6.06 Notice'!A9</f>
        <v>6.06 Les taux d’inscription des nouveaux bacheliers dans l’enseignement supérieur</v>
      </c>
    </row>
    <row r="2" spans="1:9" ht="13.5" thickTop="1" x14ac:dyDescent="0.2"/>
    <row r="3" spans="1:9" ht="15" x14ac:dyDescent="0.25">
      <c r="A3" s="30" t="str">
        <f>'6.06 Notice'!A16</f>
        <v>[3] Évolution des nouveaux bacheliers 2023/2024 en 1ère année de cursus licence</v>
      </c>
    </row>
    <row r="5" spans="1:9" s="59" customFormat="1" ht="38.25" customHeight="1" x14ac:dyDescent="0.2">
      <c r="A5" s="64" t="s">
        <v>47</v>
      </c>
      <c r="B5" s="65" t="s">
        <v>33</v>
      </c>
      <c r="C5" s="65" t="s">
        <v>33</v>
      </c>
      <c r="D5" s="65" t="s">
        <v>33</v>
      </c>
      <c r="E5" s="65" t="s">
        <v>33</v>
      </c>
      <c r="F5" s="65" t="s">
        <v>34</v>
      </c>
      <c r="G5" s="65" t="s">
        <v>34</v>
      </c>
      <c r="H5" s="65" t="s">
        <v>34</v>
      </c>
      <c r="I5" s="65" t="s">
        <v>34</v>
      </c>
    </row>
    <row r="6" spans="1:9" s="59" customFormat="1" x14ac:dyDescent="0.2">
      <c r="A6" s="94"/>
      <c r="B6" s="95">
        <v>2020</v>
      </c>
      <c r="C6" s="95">
        <v>2021</v>
      </c>
      <c r="D6" s="95">
        <v>2022</v>
      </c>
      <c r="E6" s="95">
        <v>2023</v>
      </c>
      <c r="F6" s="95">
        <v>2020</v>
      </c>
      <c r="G6" s="95">
        <v>2021</v>
      </c>
      <c r="H6" s="95">
        <v>2022</v>
      </c>
      <c r="I6" s="95">
        <v>2023</v>
      </c>
    </row>
    <row r="7" spans="1:9" s="59" customFormat="1" x14ac:dyDescent="0.2">
      <c r="A7" s="40" t="s">
        <v>63</v>
      </c>
      <c r="B7" s="71">
        <v>140</v>
      </c>
      <c r="C7" s="71">
        <v>121</v>
      </c>
      <c r="D7" s="71">
        <v>125</v>
      </c>
      <c r="E7" s="71">
        <v>106</v>
      </c>
      <c r="F7" s="71">
        <v>143</v>
      </c>
      <c r="G7" s="71">
        <v>139</v>
      </c>
      <c r="H7" s="71">
        <v>137</v>
      </c>
      <c r="I7" s="71">
        <v>123</v>
      </c>
    </row>
    <row r="8" spans="1:9" s="59" customFormat="1" x14ac:dyDescent="0.2">
      <c r="A8" s="40" t="s">
        <v>64</v>
      </c>
      <c r="B8" s="71">
        <v>57</v>
      </c>
      <c r="C8" s="71">
        <v>50</v>
      </c>
      <c r="D8" s="71">
        <v>50</v>
      </c>
      <c r="E8" s="71">
        <f>153-89</f>
        <v>64</v>
      </c>
      <c r="F8" s="71">
        <v>63</v>
      </c>
      <c r="G8" s="71">
        <v>57</v>
      </c>
      <c r="H8" s="71">
        <v>59</v>
      </c>
      <c r="I8" s="71">
        <v>70</v>
      </c>
    </row>
    <row r="9" spans="1:9" s="59" customFormat="1" x14ac:dyDescent="0.2">
      <c r="A9" s="40" t="s">
        <v>65</v>
      </c>
      <c r="B9" s="71">
        <v>51</v>
      </c>
      <c r="C9" s="71">
        <v>54</v>
      </c>
      <c r="D9" s="71">
        <v>28</v>
      </c>
      <c r="E9" s="71">
        <v>33</v>
      </c>
      <c r="F9" s="71">
        <v>63</v>
      </c>
      <c r="G9" s="71">
        <v>65</v>
      </c>
      <c r="H9" s="71">
        <v>36</v>
      </c>
      <c r="I9" s="71">
        <v>38</v>
      </c>
    </row>
    <row r="10" spans="1:9" s="59" customFormat="1" x14ac:dyDescent="0.2">
      <c r="A10" s="40" t="s">
        <v>35</v>
      </c>
      <c r="B10" s="71">
        <v>59</v>
      </c>
      <c r="C10" s="71">
        <v>57</v>
      </c>
      <c r="D10" s="71">
        <v>51</v>
      </c>
      <c r="E10" s="71">
        <v>52</v>
      </c>
      <c r="F10" s="71">
        <v>81</v>
      </c>
      <c r="G10" s="71">
        <v>69</v>
      </c>
      <c r="H10" s="71">
        <v>71</v>
      </c>
      <c r="I10" s="71">
        <v>60</v>
      </c>
    </row>
    <row r="11" spans="1:9" s="59" customFormat="1" x14ac:dyDescent="0.2">
      <c r="A11" s="40" t="s">
        <v>66</v>
      </c>
      <c r="B11" s="71">
        <v>141</v>
      </c>
      <c r="C11" s="71">
        <v>133</v>
      </c>
      <c r="D11" s="71">
        <v>119</v>
      </c>
      <c r="E11" s="71">
        <f>135-42</f>
        <v>93</v>
      </c>
      <c r="F11" s="71">
        <v>172</v>
      </c>
      <c r="G11" s="71">
        <v>154</v>
      </c>
      <c r="H11" s="71">
        <v>141</v>
      </c>
      <c r="I11" s="71">
        <v>117</v>
      </c>
    </row>
    <row r="12" spans="1:9" s="59" customFormat="1" x14ac:dyDescent="0.2">
      <c r="A12" s="40" t="s">
        <v>67</v>
      </c>
      <c r="B12" s="71">
        <v>67</v>
      </c>
      <c r="C12" s="71">
        <v>76</v>
      </c>
      <c r="D12" s="71">
        <v>69</v>
      </c>
      <c r="E12" s="71">
        <f>118-51</f>
        <v>67</v>
      </c>
      <c r="F12" s="71">
        <v>74</v>
      </c>
      <c r="G12" s="71">
        <v>82</v>
      </c>
      <c r="H12" s="71">
        <v>73</v>
      </c>
      <c r="I12" s="71">
        <v>74</v>
      </c>
    </row>
    <row r="13" spans="1:9" s="59" customFormat="1" x14ac:dyDescent="0.2">
      <c r="A13" s="40" t="s">
        <v>36</v>
      </c>
      <c r="B13" s="71">
        <v>81</v>
      </c>
      <c r="C13" s="71">
        <v>65</v>
      </c>
      <c r="D13" s="71">
        <v>67</v>
      </c>
      <c r="E13" s="71">
        <v>71</v>
      </c>
      <c r="F13" s="71">
        <v>83</v>
      </c>
      <c r="G13" s="71">
        <v>70</v>
      </c>
      <c r="H13" s="71">
        <v>74</v>
      </c>
      <c r="I13" s="71">
        <v>77</v>
      </c>
    </row>
    <row r="14" spans="1:9" s="59" customFormat="1" x14ac:dyDescent="0.2">
      <c r="A14" s="40" t="s">
        <v>37</v>
      </c>
      <c r="B14" s="71">
        <v>49</v>
      </c>
      <c r="C14" s="71">
        <v>38</v>
      </c>
      <c r="D14" s="71">
        <v>40</v>
      </c>
      <c r="E14" s="71">
        <v>57</v>
      </c>
      <c r="F14" s="71">
        <v>75</v>
      </c>
      <c r="G14" s="71">
        <v>61</v>
      </c>
      <c r="H14" s="71">
        <v>70</v>
      </c>
      <c r="I14" s="71">
        <v>89</v>
      </c>
    </row>
    <row r="15" spans="1:9" s="59" customFormat="1" x14ac:dyDescent="0.2">
      <c r="A15" s="40" t="s">
        <v>38</v>
      </c>
      <c r="B15" s="71">
        <v>0</v>
      </c>
      <c r="C15" s="71">
        <v>0</v>
      </c>
      <c r="D15" s="71">
        <v>0</v>
      </c>
      <c r="E15" s="71"/>
      <c r="F15" s="71">
        <v>0</v>
      </c>
      <c r="G15" s="71">
        <v>0</v>
      </c>
      <c r="H15" s="71">
        <v>0</v>
      </c>
      <c r="I15" s="93"/>
    </row>
    <row r="16" spans="1:9" s="59" customFormat="1" x14ac:dyDescent="0.2">
      <c r="A16" s="40" t="s">
        <v>39</v>
      </c>
      <c r="B16" s="71">
        <v>178</v>
      </c>
      <c r="C16" s="71">
        <v>226</v>
      </c>
      <c r="D16" s="71">
        <v>164</v>
      </c>
      <c r="E16" s="71">
        <v>223</v>
      </c>
      <c r="F16" s="71">
        <v>191</v>
      </c>
      <c r="G16" s="71">
        <v>236</v>
      </c>
      <c r="H16" s="71">
        <v>183</v>
      </c>
      <c r="I16" s="71">
        <v>236</v>
      </c>
    </row>
    <row r="17" spans="1:10" s="59" customFormat="1" x14ac:dyDescent="0.2">
      <c r="A17" s="40" t="s">
        <v>68</v>
      </c>
      <c r="B17" s="71">
        <v>71</v>
      </c>
      <c r="C17" s="71">
        <v>72</v>
      </c>
      <c r="D17" s="71">
        <v>63</v>
      </c>
      <c r="E17" s="71">
        <f>109-41</f>
        <v>68</v>
      </c>
      <c r="F17" s="71">
        <v>82</v>
      </c>
      <c r="G17" s="71">
        <v>78</v>
      </c>
      <c r="H17" s="71">
        <v>66</v>
      </c>
      <c r="I17" s="71">
        <v>72</v>
      </c>
    </row>
    <row r="18" spans="1:10" s="59" customFormat="1" x14ac:dyDescent="0.2">
      <c r="A18" s="40" t="s">
        <v>40</v>
      </c>
      <c r="B18" s="71">
        <v>16</v>
      </c>
      <c r="C18" s="71">
        <v>41</v>
      </c>
      <c r="D18" s="71">
        <v>23</v>
      </c>
      <c r="E18" s="71">
        <v>26</v>
      </c>
      <c r="F18" s="71">
        <v>16</v>
      </c>
      <c r="G18" s="71">
        <v>44</v>
      </c>
      <c r="H18" s="71">
        <v>26</v>
      </c>
      <c r="I18" s="71">
        <v>30</v>
      </c>
    </row>
    <row r="19" spans="1:10" s="59" customFormat="1" x14ac:dyDescent="0.2">
      <c r="A19" s="40" t="s">
        <v>41</v>
      </c>
      <c r="B19" s="71">
        <v>0</v>
      </c>
      <c r="C19" s="71">
        <v>0</v>
      </c>
      <c r="D19" s="71">
        <v>0</v>
      </c>
      <c r="E19" s="71">
        <v>0</v>
      </c>
      <c r="F19" s="71">
        <v>0</v>
      </c>
      <c r="G19" s="71">
        <v>0</v>
      </c>
      <c r="H19" s="71">
        <v>0</v>
      </c>
      <c r="I19" s="93"/>
    </row>
    <row r="20" spans="1:10" s="59" customFormat="1" x14ac:dyDescent="0.2">
      <c r="A20" s="40" t="s">
        <v>42</v>
      </c>
      <c r="B20" s="71">
        <v>143</v>
      </c>
      <c r="C20" s="71">
        <v>120</v>
      </c>
      <c r="D20" s="71">
        <v>108</v>
      </c>
      <c r="E20" s="71">
        <v>119</v>
      </c>
      <c r="F20" s="71">
        <v>144</v>
      </c>
      <c r="G20" s="71">
        <v>125</v>
      </c>
      <c r="H20" s="71">
        <v>117</v>
      </c>
      <c r="I20" s="71">
        <v>120</v>
      </c>
    </row>
    <row r="21" spans="1:10" s="59" customFormat="1" x14ac:dyDescent="0.2">
      <c r="A21" s="96" t="s">
        <v>61</v>
      </c>
      <c r="B21" s="97">
        <f>SUM(B7:B20)</f>
        <v>1053</v>
      </c>
      <c r="C21" s="97">
        <f t="shared" ref="C21:I21" si="0">SUM(C7:C20)</f>
        <v>1053</v>
      </c>
      <c r="D21" s="97">
        <f t="shared" si="0"/>
        <v>907</v>
      </c>
      <c r="E21" s="97">
        <f t="shared" si="0"/>
        <v>979</v>
      </c>
      <c r="F21" s="97">
        <f t="shared" si="0"/>
        <v>1187</v>
      </c>
      <c r="G21" s="97">
        <f t="shared" si="0"/>
        <v>1180</v>
      </c>
      <c r="H21" s="97">
        <f t="shared" si="0"/>
        <v>1053</v>
      </c>
      <c r="I21" s="97">
        <f t="shared" si="0"/>
        <v>1106</v>
      </c>
    </row>
    <row r="22" spans="1:10" s="59" customForma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</row>
    <row r="23" spans="1:10" s="59" customFormat="1" x14ac:dyDescent="0.2">
      <c r="A23" s="41"/>
      <c r="B23" s="41"/>
      <c r="C23" s="41"/>
      <c r="D23" s="41"/>
      <c r="E23" s="41"/>
      <c r="F23" s="41"/>
      <c r="G23" s="41"/>
      <c r="H23" s="41"/>
    </row>
    <row r="24" spans="1:10" s="59" customFormat="1" x14ac:dyDescent="0.2">
      <c r="A24" s="63" t="s">
        <v>46</v>
      </c>
      <c r="I24" s="31" t="s">
        <v>53</v>
      </c>
    </row>
    <row r="25" spans="1:10" s="59" customFormat="1" x14ac:dyDescent="0.2"/>
    <row r="26" spans="1:10" s="59" customFormat="1" x14ac:dyDescent="0.2"/>
    <row r="27" spans="1:10" s="59" customFormat="1" x14ac:dyDescent="0.2"/>
    <row r="28" spans="1:10" s="59" customFormat="1" x14ac:dyDescent="0.2"/>
    <row r="29" spans="1:10" s="59" customFormat="1" x14ac:dyDescent="0.2"/>
    <row r="30" spans="1:10" s="59" customFormat="1" x14ac:dyDescent="0.2"/>
    <row r="31" spans="1:10" s="59" customFormat="1" x14ac:dyDescent="0.2"/>
    <row r="32" spans="1:10" s="59" customFormat="1" x14ac:dyDescent="0.2"/>
    <row r="33" s="59" customFormat="1" x14ac:dyDescent="0.2"/>
    <row r="34" s="59" customFormat="1" x14ac:dyDescent="0.2"/>
    <row r="35" s="59" customFormat="1" x14ac:dyDescent="0.2"/>
    <row r="36" s="59" customFormat="1" x14ac:dyDescent="0.2"/>
    <row r="37" s="59" customFormat="1" x14ac:dyDescent="0.2"/>
    <row r="38" s="59" customFormat="1" x14ac:dyDescent="0.2"/>
    <row r="39" s="59" customFormat="1" x14ac:dyDescent="0.2"/>
    <row r="40" s="59" customFormat="1" x14ac:dyDescent="0.2"/>
    <row r="41" s="59" customFormat="1" x14ac:dyDescent="0.2"/>
    <row r="42" s="59" customFormat="1" x14ac:dyDescent="0.2"/>
    <row r="43" s="59" customFormat="1" x14ac:dyDescent="0.2"/>
    <row r="44" s="59" customFormat="1" x14ac:dyDescent="0.2"/>
    <row r="45" s="59" customFormat="1" x14ac:dyDescent="0.2"/>
    <row r="46" s="59" customFormat="1" x14ac:dyDescent="0.2"/>
    <row r="47" s="59" customFormat="1" x14ac:dyDescent="0.2"/>
    <row r="48" s="59" customFormat="1" x14ac:dyDescent="0.2"/>
    <row r="49" s="59" customFormat="1" x14ac:dyDescent="0.2"/>
    <row r="50" s="59" customFormat="1" x14ac:dyDescent="0.2"/>
    <row r="51" s="59" customFormat="1" x14ac:dyDescent="0.2"/>
    <row r="52" s="59" customFormat="1" x14ac:dyDescent="0.2"/>
    <row r="53" s="59" customFormat="1" x14ac:dyDescent="0.2"/>
    <row r="54" s="59" customFormat="1" x14ac:dyDescent="0.2"/>
    <row r="55" s="59" customFormat="1" x14ac:dyDescent="0.2"/>
    <row r="56" s="59" customFormat="1" x14ac:dyDescent="0.2"/>
    <row r="57" s="59" customFormat="1" x14ac:dyDescent="0.2"/>
    <row r="58" s="59" customFormat="1" x14ac:dyDescent="0.2"/>
    <row r="59" s="59" customFormat="1" x14ac:dyDescent="0.2"/>
    <row r="60" s="59" customFormat="1" x14ac:dyDescent="0.2"/>
    <row r="61" s="59" customFormat="1" x14ac:dyDescent="0.2"/>
    <row r="62" s="59" customFormat="1" x14ac:dyDescent="0.2"/>
    <row r="63" s="59" customFormat="1" x14ac:dyDescent="0.2"/>
    <row r="64" s="59" customFormat="1" x14ac:dyDescent="0.2"/>
    <row r="65" s="59" customFormat="1" x14ac:dyDescent="0.2"/>
    <row r="66" s="59" customFormat="1" x14ac:dyDescent="0.2"/>
    <row r="67" s="59" customFormat="1" x14ac:dyDescent="0.2"/>
    <row r="68" s="59" customFormat="1" x14ac:dyDescent="0.2"/>
    <row r="69" s="59" customFormat="1" x14ac:dyDescent="0.2"/>
  </sheetData>
  <pageMargins left="0.7" right="0.7" top="0.75" bottom="0.75" header="0.3" footer="0.3"/>
  <pageSetup paperSize="9" scale="8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B5F56C9C-ECC7-477A-A2BC-4F52D4C4B68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6.06 Notice</vt:lpstr>
      <vt:lpstr>6.06 Graphique 1</vt:lpstr>
      <vt:lpstr>6.06 Tableau 2</vt:lpstr>
      <vt:lpstr>6.06 Tableau 3</vt:lpstr>
      <vt:lpstr>'6.06 Graphique 1'!Zone_d_impression</vt:lpstr>
      <vt:lpstr>'6.06 Tableau 2'!Zone_d_impression</vt:lpstr>
      <vt:lpstr>'6.06 Tableau 3'!Zone_d_impression</vt:lpstr>
    </vt:vector>
  </TitlesOfParts>
  <Company>DEPP-MENJ - Ministère de l'Education nationale et de la Jeunesse;Direction de l'évaluation de la prospective et de la performance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RERS 2022 ; Repères et références statistiques 2022 ;6.22</dc:title>
  <dc:creator>DEPP-MENJ - Ministère de l'Education nationale et de la Jeunesse;Direction de l'évaluation de la prospective et de la performance</dc:creator>
  <dc:description/>
  <cp:lastModifiedBy>Santa Susini</cp:lastModifiedBy>
  <cp:lastPrinted>2024-01-25T14:36:02Z</cp:lastPrinted>
  <dcterms:created xsi:type="dcterms:W3CDTF">2006-06-19T09:50:48Z</dcterms:created>
  <dcterms:modified xsi:type="dcterms:W3CDTF">2025-02-05T11:13:40Z</dcterms:modified>
  <cp:contentStatus>publié</cp:contentStatus>
</cp:coreProperties>
</file>