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susini\Nextcloud2\Stats corses\"/>
    </mc:Choice>
  </mc:AlternateContent>
  <bookViews>
    <workbookView xWindow="0" yWindow="0" windowWidth="25200" windowHeight="9225" activeTab="1"/>
  </bookViews>
  <sheets>
    <sheet name="7.06 Notice" sheetId="3" r:id="rId1"/>
    <sheet name="7.06 Tableau 1" sheetId="1" r:id="rId2"/>
  </sheets>
  <calcPr calcId="162913"/>
</workbook>
</file>

<file path=xl/calcChain.xml><?xml version="1.0" encoding="utf-8"?>
<calcChain xmlns="http://schemas.openxmlformats.org/spreadsheetml/2006/main">
  <c r="C28" i="1" l="1"/>
  <c r="C25" i="1"/>
  <c r="C24" i="1"/>
  <c r="C22" i="1"/>
  <c r="C21" i="1"/>
  <c r="B28" i="1"/>
  <c r="G13" i="1" l="1"/>
  <c r="G12" i="1"/>
  <c r="G11" i="1"/>
  <c r="G9" i="1"/>
  <c r="G8" i="1"/>
  <c r="F13" i="1"/>
  <c r="F12" i="1"/>
  <c r="F11" i="1"/>
  <c r="F9" i="1"/>
  <c r="F8" i="1"/>
  <c r="E15" i="1"/>
  <c r="E13" i="1"/>
  <c r="E12" i="1"/>
  <c r="E11" i="1"/>
  <c r="E9" i="1"/>
  <c r="E8" i="1"/>
  <c r="C15" i="1"/>
  <c r="C12" i="1"/>
  <c r="C11" i="1"/>
  <c r="C9" i="1"/>
  <c r="C8" i="1"/>
  <c r="D40" i="1" l="1"/>
  <c r="B40" i="1"/>
  <c r="D15" i="1"/>
  <c r="F15" i="1" l="1"/>
  <c r="G15" i="1" s="1"/>
  <c r="B15" i="1"/>
</calcChain>
</file>

<file path=xl/sharedStrings.xml><?xml version="1.0" encoding="utf-8"?>
<sst xmlns="http://schemas.openxmlformats.org/spreadsheetml/2006/main" count="70" uniqueCount="46">
  <si>
    <t>Effectifs</t>
  </si>
  <si>
    <t>Total</t>
  </si>
  <si>
    <t>Licences professionnelles</t>
  </si>
  <si>
    <t>Droit, sciences politiques</t>
  </si>
  <si>
    <t>Administration économique et sociale</t>
  </si>
  <si>
    <t>STAPS</t>
  </si>
  <si>
    <t>Médecine, pharmacie, odontologie</t>
  </si>
  <si>
    <t>Doctorat</t>
  </si>
  <si>
    <t>HDR</t>
  </si>
  <si>
    <t>Lettres, langues et sciences humaines</t>
  </si>
  <si>
    <t>Sciences</t>
  </si>
  <si>
    <t>Licences générales</t>
  </si>
  <si>
    <t>Total licences</t>
  </si>
  <si>
    <t>Part des femmes (%)</t>
  </si>
  <si>
    <t>Économie, gestion</t>
  </si>
  <si>
    <t>Économie, gestion et administration économique et sociale</t>
  </si>
  <si>
    <t>► Champ : France métropolitaine + DROM.</t>
  </si>
  <si>
    <t>Licences LMD</t>
  </si>
  <si>
    <t>Masters LMD</t>
  </si>
  <si>
    <t>Doctorats LMD</t>
  </si>
  <si>
    <t>[1] Principaux diplômes universitaires délivrés à la session 2020</t>
  </si>
  <si>
    <r>
      <rPr>
        <b/>
        <sz val="8"/>
        <color indexed="8"/>
        <rFont val="Arial"/>
        <family val="2"/>
      </rPr>
      <t>1.</t>
    </r>
    <r>
      <rPr>
        <sz val="8"/>
        <color indexed="8"/>
        <rFont val="Arial"/>
        <family val="2"/>
      </rPr>
      <t xml:space="preserve"> A partir de la session 2020, il n'y a plus de masters recherche.</t>
    </r>
  </si>
  <si>
    <t>Staps</t>
  </si>
  <si>
    <r>
      <t xml:space="preserve">Note : </t>
    </r>
    <r>
      <rPr>
        <sz val="8"/>
        <color rgb="FF000000"/>
        <rFont val="UniversLTStd-BoldCn"/>
      </rPr>
      <t>Diplômes de la session 2020 non mentionnés dans le tableau</t>
    </r>
    <r>
      <rPr>
        <sz val="8"/>
        <color indexed="8"/>
        <rFont val="UniversLTStd-Cn"/>
      </rPr>
      <t xml:space="preserve"> - La capacité en droit (356 diplômés), le diplôme d’accès aux études universitaires (DAEU) (4 907 diplômés), les magistères (324 diplômés), les diplômes d’études universitaires scientifiques et techniques (DEUST) (1 033 diplômés), etc. Les diplômes d’IUP, les maîtrises, les DEA 3t DESS ont disparu en 2009. Les DUT apparaissent en 7.18 et 7.19, les diplômes d’ingénieurs en 7.23.</t>
    </r>
  </si>
  <si>
    <t>Source : SIES-MESR / Système d'information SISE</t>
  </si>
  <si>
    <r>
      <rPr>
        <sz val="8"/>
        <rFont val="UniversLTStd-BoldCn"/>
      </rPr>
      <t>Sur le contour des établissements expérimentaux,</t>
    </r>
    <r>
      <rPr>
        <b/>
        <sz val="8"/>
        <rFont val="UniversLTStd-BoldCn"/>
      </rPr>
      <t xml:space="preserve"> </t>
    </r>
    <r>
      <rPr>
        <sz val="8"/>
        <rFont val="UniversLTStd-BoldCn"/>
      </rPr>
      <t>incluant des établissements partenaires ou composantes de ces nouveaux regroupements en plus du contour universitaire historique présenté ici, 363 766 diplômes ont été délivrés en tout, soit 3 600 diplômes supplémentaires ; 8 sur 10 sont des masters.</t>
    </r>
  </si>
  <si>
    <t>Sommaire</t>
  </si>
  <si>
    <t>Précisions</t>
  </si>
  <si>
    <r>
      <t>Diplômes concernés</t>
    </r>
    <r>
      <rPr>
        <sz val="8"/>
        <color rgb="FF000000"/>
        <rFont val="Arial"/>
        <family val="2"/>
      </rPr>
      <t xml:space="preserve"> - D</t>
    </r>
    <r>
      <rPr>
        <sz val="8"/>
        <rFont val="Arial"/>
        <family val="2"/>
      </rPr>
      <t>iplômes nationaux.</t>
    </r>
  </si>
  <si>
    <r>
      <t>Cursus licence-master-doctorat (LMD)</t>
    </r>
    <r>
      <rPr>
        <sz val="8"/>
        <color rgb="FF000000"/>
        <rFont val="Arial"/>
        <family val="2"/>
      </rPr>
      <t> - Voir « Glossaire ».</t>
    </r>
  </si>
  <si>
    <t>Source</t>
  </si>
  <si>
    <t>SIES -MESR, Système d’information SISE.</t>
  </si>
  <si>
    <t>En raison des arrondis, il arrive que dans certains tableaux et graphiques, la somme des pourcentages ne corresponde pas exactement à 100 %.</t>
  </si>
  <si>
    <t>Signes conventionnels utilisés</t>
  </si>
  <si>
    <r>
      <rPr>
        <b/>
        <sz val="8"/>
        <rFont val="Arial"/>
        <family val="2"/>
      </rPr>
      <t>0</t>
    </r>
    <r>
      <rPr>
        <sz val="8"/>
        <rFont val="Arial"/>
        <family val="2"/>
      </rPr>
      <t xml:space="preserve"> Résultat non significatif (n.s.)ou valeur inférieure à 0,05</t>
    </r>
  </si>
  <si>
    <r>
      <rPr>
        <b/>
        <sz val="8"/>
        <rFont val="Arial"/>
        <family val="2"/>
      </rPr>
      <t>(blanc)</t>
    </r>
    <r>
      <rPr>
        <sz val="8"/>
        <rFont val="Arial"/>
        <family val="2"/>
      </rPr>
      <t xml:space="preserve"> Absence d’effectif ou pas d’effectif possible</t>
    </r>
  </si>
  <si>
    <r>
      <rPr>
        <b/>
        <sz val="8"/>
        <rFont val="Arial"/>
        <family val="2"/>
      </rPr>
      <t xml:space="preserve">n.d. </t>
    </r>
    <r>
      <rPr>
        <sz val="8"/>
        <rFont val="Arial"/>
        <family val="2"/>
      </rPr>
      <t>Information non disponible</t>
    </r>
  </si>
  <si>
    <r>
      <rPr>
        <b/>
        <sz val="8"/>
        <rFont val="Arial"/>
        <family val="2"/>
      </rPr>
      <t>p</t>
    </r>
    <r>
      <rPr>
        <sz val="8"/>
        <rFont val="Arial"/>
        <family val="2"/>
      </rPr>
      <t xml:space="preserve"> Données provisoires</t>
    </r>
  </si>
  <si>
    <t>7.06 Les diplômes universitaires par discipline</t>
  </si>
  <si>
    <t>RERS 7.06 Les diplômes universitaires par discipline</t>
  </si>
  <si>
    <t>DPSA, RSC 2022</t>
  </si>
  <si>
    <t>Actualisé le</t>
  </si>
  <si>
    <t>Repères statistiques corses</t>
  </si>
  <si>
    <t>Publication annuelle de la division de la prospective et des statistiques académiques (DPSA) de l'Académie de Corse.</t>
  </si>
  <si>
    <t>https://www.ac-corse.fr/l-academie-en-chiffres-123583</t>
  </si>
  <si>
    <t xml:space="preserve">Masters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</si>
</sst>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 #,##0.00_-;_-* &quot;-&quot;??_-;_-@_-"/>
    <numFmt numFmtId="164" formatCode="_(* #,##0_);_(* \(#,##0\);_(* &quot;-&quot;_);_(@_)"/>
    <numFmt numFmtId="165" formatCode="_(* #,##0.00_);_(* \(#,##0.00\);_(* &quot;-&quot;??_);_(@_)"/>
    <numFmt numFmtId="166" formatCode="0.0"/>
    <numFmt numFmtId="167" formatCode="0.0%"/>
    <numFmt numFmtId="168" formatCode="#,##0.0"/>
    <numFmt numFmtId="169" formatCode="_(&quot;$&quot;* #,##0_);_(&quot;$&quot;* \(#,##0\);_(&quot;$&quot;* &quot;-&quot;_);_(@_)"/>
    <numFmt numFmtId="170" formatCode="_(&quot;$&quot;* #,##0.00_);_(&quot;$&quot;* \(#,##0.00\);_(&quot;$&quot;* &quot;-&quot;??_);_(@_)"/>
    <numFmt numFmtId="171" formatCode="[$-F800]dddd\,\ mmmm\ dd\,\ yyyy"/>
  </numFmts>
  <fonts count="63">
    <font>
      <sz val="10"/>
      <name val="Arial"/>
    </font>
    <font>
      <sz val="11"/>
      <color theme="1"/>
      <name val="Calibri"/>
      <family val="2"/>
      <scheme val="minor"/>
    </font>
    <font>
      <sz val="10"/>
      <name val="Arial"/>
      <family val="2"/>
    </font>
    <font>
      <sz val="8"/>
      <name val="Arial"/>
      <family val="2"/>
    </font>
    <font>
      <b/>
      <sz val="10"/>
      <name val="Arial"/>
      <family val="2"/>
    </font>
    <font>
      <sz val="8"/>
      <name val="Arial"/>
      <family val="2"/>
    </font>
    <font>
      <sz val="10"/>
      <name val="Arial"/>
      <family val="2"/>
    </font>
    <font>
      <b/>
      <sz val="10"/>
      <color indexed="8"/>
      <name val="Arial"/>
      <family val="2"/>
    </font>
    <font>
      <sz val="10"/>
      <color indexed="8"/>
      <name val="Arial"/>
      <family val="2"/>
    </font>
    <font>
      <sz val="8"/>
      <color indexed="8"/>
      <name val="Arial"/>
      <family val="2"/>
    </font>
    <font>
      <b/>
      <sz val="8"/>
      <color indexed="8"/>
      <name val="Arial"/>
      <family val="2"/>
    </font>
    <font>
      <b/>
      <sz val="11"/>
      <name val="Arial"/>
      <family val="2"/>
    </font>
    <font>
      <b/>
      <sz val="9"/>
      <name val="Arial"/>
      <family val="2"/>
    </font>
    <font>
      <b/>
      <sz val="8"/>
      <color indexed="9"/>
      <name val="Arial"/>
      <family val="2"/>
    </font>
    <font>
      <sz val="8"/>
      <color indexed="9"/>
      <name val="Arial"/>
      <family val="2"/>
    </font>
    <font>
      <sz val="10"/>
      <name val="MS Sans Serif"/>
      <family val="2"/>
    </font>
    <font>
      <sz val="10"/>
      <name val="Arial"/>
      <family val="2"/>
    </font>
    <font>
      <b/>
      <sz val="8"/>
      <name val="Arial"/>
      <family val="2"/>
    </font>
    <font>
      <sz val="8"/>
      <color indexed="8"/>
      <name val="UniversLTStd-Cn"/>
    </font>
    <font>
      <b/>
      <sz val="18"/>
      <color indexed="56"/>
      <name val="Cambria"/>
      <family val="2"/>
    </font>
    <font>
      <sz val="10"/>
      <color indexed="9"/>
      <name val="Arial"/>
      <family val="2"/>
    </font>
    <font>
      <sz val="10"/>
      <color indexed="20"/>
      <name val="Arial"/>
      <family val="2"/>
    </font>
    <font>
      <b/>
      <sz val="10"/>
      <color indexed="52"/>
      <name val="Arial"/>
      <family val="2"/>
    </font>
    <font>
      <b/>
      <sz val="10"/>
      <color indexed="9"/>
      <name val="Arial"/>
      <family val="2"/>
    </font>
    <font>
      <b/>
      <u/>
      <sz val="8.5"/>
      <color indexed="8"/>
      <name val="MS Sans Serif"/>
      <family val="2"/>
    </font>
    <font>
      <b/>
      <sz val="8.5"/>
      <color indexed="12"/>
      <name val="MS Sans Serif"/>
      <family val="2"/>
    </font>
    <font>
      <b/>
      <sz val="8"/>
      <color indexed="12"/>
      <name val="Arial"/>
      <family val="2"/>
    </font>
    <font>
      <sz val="10"/>
      <name val="Times New Roman"/>
      <family val="1"/>
    </font>
    <font>
      <sz val="10"/>
      <color indexed="8"/>
      <name val="MS Sans Serif"/>
      <family val="2"/>
    </font>
    <font>
      <i/>
      <sz val="10"/>
      <color indexed="23"/>
      <name val="Arial"/>
      <family val="2"/>
    </font>
    <font>
      <sz val="10"/>
      <color indexed="8"/>
      <name val="Arial"/>
      <family val="2"/>
      <charset val="238"/>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u/>
      <sz val="10"/>
      <color indexed="12"/>
      <name val="MS Sans Serif"/>
      <family val="2"/>
    </font>
    <font>
      <sz val="10"/>
      <color indexed="62"/>
      <name val="Arial"/>
      <family val="2"/>
    </font>
    <font>
      <sz val="8"/>
      <name val="Arial"/>
      <family val="2"/>
      <charset val="238"/>
    </font>
    <font>
      <sz val="10"/>
      <color indexed="52"/>
      <name val="Arial"/>
      <family val="2"/>
    </font>
    <font>
      <sz val="10"/>
      <color indexed="60"/>
      <name val="Arial"/>
      <family val="2"/>
    </font>
    <font>
      <sz val="10"/>
      <name val="System"/>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sz val="10"/>
      <color indexed="10"/>
      <name val="Arial"/>
      <family val="2"/>
    </font>
    <font>
      <sz val="11"/>
      <color theme="1"/>
      <name val="Calibri"/>
      <family val="2"/>
      <scheme val="minor"/>
    </font>
    <font>
      <u/>
      <sz val="11"/>
      <color theme="10"/>
      <name val="Calibri"/>
      <family val="2"/>
      <scheme val="minor"/>
    </font>
    <font>
      <u/>
      <sz val="10"/>
      <color theme="10"/>
      <name val="Arial"/>
      <family val="2"/>
    </font>
    <font>
      <sz val="10"/>
      <name val="Arial"/>
      <family val="2"/>
    </font>
    <font>
      <b/>
      <sz val="8"/>
      <color rgb="FF000000"/>
      <name val="UniversLTStd-BoldCn"/>
    </font>
    <font>
      <sz val="8"/>
      <color rgb="FF000000"/>
      <name val="UniversLTStd-BoldCn"/>
    </font>
    <font>
      <b/>
      <sz val="8"/>
      <name val="UniversLTStd-BoldCn"/>
    </font>
    <font>
      <sz val="8"/>
      <name val="UniversLTStd-BoldCn"/>
    </font>
    <font>
      <i/>
      <sz val="10"/>
      <name val="Arial"/>
      <family val="2"/>
    </font>
    <font>
      <b/>
      <sz val="12"/>
      <color rgb="FF000000"/>
      <name val="Arial"/>
      <family val="2"/>
    </font>
    <font>
      <b/>
      <sz val="10"/>
      <color rgb="FF0000FF"/>
      <name val="Arial"/>
      <family val="2"/>
    </font>
    <font>
      <b/>
      <sz val="8"/>
      <color rgb="FF000065"/>
      <name val="Arial"/>
      <family val="2"/>
    </font>
    <font>
      <sz val="8"/>
      <color rgb="FF000000"/>
      <name val="Arial"/>
      <family val="2"/>
    </font>
    <font>
      <sz val="8"/>
      <color rgb="FF000065"/>
      <name val="Arial"/>
      <family val="2"/>
    </font>
    <font>
      <b/>
      <sz val="15"/>
      <color theme="3"/>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10"/>
        <bgColor indexed="64"/>
      </patternFill>
    </fill>
    <fill>
      <patternFill patternType="solid">
        <fgColor indexed="12"/>
        <bgColor indexed="64"/>
      </patternFill>
    </fill>
  </fills>
  <borders count="24">
    <border>
      <left/>
      <right/>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8"/>
      </top>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bottom style="thin">
        <color indexed="9"/>
      </bottom>
      <diagonal/>
    </border>
    <border>
      <left style="thin">
        <color indexed="9"/>
      </left>
      <right/>
      <top style="medium">
        <color indexed="12"/>
      </top>
      <bottom/>
      <diagonal/>
    </border>
    <border>
      <left/>
      <right/>
      <top style="medium">
        <color indexed="12"/>
      </top>
      <bottom/>
      <diagonal/>
    </border>
    <border>
      <left/>
      <right/>
      <top/>
      <bottom style="thick">
        <color theme="4"/>
      </bottom>
      <diagonal/>
    </border>
  </borders>
  <cellStyleXfs count="90">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1" fillId="3" borderId="0" applyNumberFormat="0" applyBorder="0" applyAlignment="0" applyProtection="0"/>
    <xf numFmtId="0" fontId="3" fillId="16" borderId="1"/>
    <xf numFmtId="0" fontId="22" fillId="17" borderId="2" applyNumberFormat="0" applyAlignment="0" applyProtection="0"/>
    <xf numFmtId="0" fontId="3" fillId="0" borderId="3"/>
    <xf numFmtId="0" fontId="23" fillId="18" borderId="5" applyNumberFormat="0" applyAlignment="0" applyProtection="0"/>
    <xf numFmtId="0" fontId="24" fillId="19" borderId="0">
      <alignment horizontal="center"/>
    </xf>
    <xf numFmtId="0" fontId="25" fillId="19" borderId="0">
      <alignment horizontal="center" vertical="center"/>
    </xf>
    <xf numFmtId="0" fontId="6" fillId="20" borderId="0">
      <alignment horizontal="center" wrapText="1"/>
    </xf>
    <xf numFmtId="0" fontId="26" fillId="19" borderId="0">
      <alignment horizontal="center"/>
    </xf>
    <xf numFmtId="164" fontId="27" fillId="0" borderId="0" applyFont="0" applyFill="0" applyBorder="0" applyAlignment="0" applyProtection="0"/>
    <xf numFmtId="165" fontId="6" fillId="0" borderId="0" applyFont="0" applyFill="0" applyBorder="0" applyAlignment="0" applyProtection="0"/>
    <xf numFmtId="165" fontId="27" fillId="0" borderId="0" applyFont="0" applyFill="0" applyBorder="0" applyAlignment="0" applyProtection="0"/>
    <xf numFmtId="169" fontId="27" fillId="0" borderId="0" applyFont="0" applyFill="0" applyBorder="0" applyAlignment="0" applyProtection="0"/>
    <xf numFmtId="170" fontId="27" fillId="0" borderId="0" applyFont="0" applyFill="0" applyBorder="0" applyAlignment="0" applyProtection="0"/>
    <xf numFmtId="0" fontId="28" fillId="21" borderId="1" applyBorder="0">
      <protection locked="0"/>
    </xf>
    <xf numFmtId="0" fontId="29" fillId="0" borderId="0" applyNumberFormat="0" applyFill="0" applyBorder="0" applyAlignment="0" applyProtection="0"/>
    <xf numFmtId="0" fontId="9" fillId="19" borderId="3">
      <alignment horizontal="left"/>
    </xf>
    <xf numFmtId="0" fontId="30" fillId="19" borderId="0">
      <alignment horizontal="left"/>
    </xf>
    <xf numFmtId="0" fontId="31" fillId="4" borderId="0" applyNumberFormat="0" applyBorder="0" applyAlignment="0" applyProtection="0"/>
    <xf numFmtId="0" fontId="32" fillId="22" borderId="0">
      <alignment horizontal="right" vertical="top" textRotation="90" wrapText="1"/>
    </xf>
    <xf numFmtId="0" fontId="33" fillId="0" borderId="6" applyNumberFormat="0" applyFill="0" applyAlignment="0" applyProtection="0"/>
    <xf numFmtId="0" fontId="34" fillId="0" borderId="7" applyNumberFormat="0" applyFill="0" applyAlignment="0" applyProtection="0"/>
    <xf numFmtId="0" fontId="35" fillId="0" borderId="8" applyNumberFormat="0" applyFill="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7" borderId="2" applyNumberFormat="0" applyAlignment="0" applyProtection="0"/>
    <xf numFmtId="0" fontId="4" fillId="20" borderId="0">
      <alignment horizontal="center"/>
    </xf>
    <xf numFmtId="0" fontId="3" fillId="19" borderId="9">
      <alignment wrapText="1"/>
    </xf>
    <xf numFmtId="0" fontId="38" fillId="19" borderId="10"/>
    <xf numFmtId="0" fontId="38" fillId="19" borderId="11"/>
    <xf numFmtId="0" fontId="3" fillId="19" borderId="12">
      <alignment horizontal="center" wrapText="1"/>
    </xf>
    <xf numFmtId="0" fontId="49" fillId="0" borderId="0" applyNumberFormat="0" applyFill="0" applyBorder="0" applyAlignment="0" applyProtection="0"/>
    <xf numFmtId="0" fontId="50" fillId="0" borderId="0" applyNumberFormat="0" applyFill="0" applyBorder="0" applyAlignment="0" applyProtection="0"/>
    <xf numFmtId="0" fontId="39" fillId="0" borderId="4" applyNumberFormat="0" applyFill="0" applyAlignment="0" applyProtection="0"/>
    <xf numFmtId="0" fontId="6" fillId="0" borderId="0" applyFont="0" applyFill="0" applyBorder="0" applyAlignment="0" applyProtection="0"/>
    <xf numFmtId="0" fontId="40" fillId="23" borderId="0" applyNumberFormat="0" applyBorder="0" applyAlignment="0" applyProtection="0"/>
    <xf numFmtId="0" fontId="41" fillId="0" borderId="0"/>
    <xf numFmtId="0" fontId="15" fillId="0" borderId="0"/>
    <xf numFmtId="0" fontId="48" fillId="0" borderId="0"/>
    <xf numFmtId="0" fontId="8" fillId="0" borderId="0"/>
    <xf numFmtId="0" fontId="6" fillId="0" borderId="0"/>
    <xf numFmtId="0" fontId="6" fillId="0" borderId="0"/>
    <xf numFmtId="0" fontId="8" fillId="0" borderId="0"/>
    <xf numFmtId="0" fontId="15" fillId="0" borderId="0"/>
    <xf numFmtId="0" fontId="42" fillId="17" borderId="13" applyNumberFormat="0" applyAlignment="0" applyProtection="0"/>
    <xf numFmtId="9" fontId="6" fillId="0" borderId="0" applyFont="0" applyFill="0" applyBorder="0" applyAlignment="0" applyProtection="0"/>
    <xf numFmtId="9" fontId="6" fillId="0" borderId="0" applyNumberFormat="0" applyFont="0" applyFill="0" applyBorder="0" applyAlignment="0" applyProtection="0"/>
    <xf numFmtId="9" fontId="2" fillId="0" borderId="0" applyFont="0" applyFill="0" applyBorder="0" applyAlignment="0" applyProtection="0"/>
    <xf numFmtId="9" fontId="16" fillId="0" borderId="0" applyFont="0" applyFill="0" applyBorder="0" applyAlignment="0" applyProtection="0"/>
    <xf numFmtId="9" fontId="6" fillId="0" borderId="0" applyNumberFormat="0" applyFont="0" applyFill="0" applyBorder="0" applyAlignment="0" applyProtection="0"/>
    <xf numFmtId="0" fontId="3" fillId="19" borderId="3"/>
    <xf numFmtId="0" fontId="25" fillId="19" borderId="0">
      <alignment horizontal="right"/>
    </xf>
    <xf numFmtId="0" fontId="43" fillId="24" borderId="0">
      <alignment horizontal="center"/>
    </xf>
    <xf numFmtId="0" fontId="44" fillId="20" borderId="0"/>
    <xf numFmtId="0" fontId="45" fillId="22" borderId="14">
      <alignment horizontal="left" vertical="top" wrapText="1"/>
    </xf>
    <xf numFmtId="0" fontId="45" fillId="22" borderId="15">
      <alignment horizontal="left" vertical="top"/>
    </xf>
    <xf numFmtId="37" fontId="46" fillId="0" borderId="0"/>
    <xf numFmtId="0" fontId="24" fillId="19" borderId="0">
      <alignment horizontal="center"/>
    </xf>
    <xf numFmtId="0" fontId="19" fillId="0" borderId="0" applyNumberFormat="0" applyFill="0" applyBorder="0" applyAlignment="0" applyProtection="0"/>
    <xf numFmtId="0" fontId="17" fillId="19" borderId="0"/>
    <xf numFmtId="0" fontId="47" fillId="0" borderId="0" applyNumberFormat="0" applyFill="0" applyBorder="0" applyAlignment="0" applyProtection="0"/>
    <xf numFmtId="0" fontId="51" fillId="0" borderId="0"/>
    <xf numFmtId="0" fontId="2" fillId="0" borderId="0"/>
    <xf numFmtId="0" fontId="62" fillId="0" borderId="23" applyNumberFormat="0" applyFill="0" applyAlignment="0" applyProtection="0"/>
    <xf numFmtId="0" fontId="2" fillId="20" borderId="0">
      <alignment horizontal="center" wrapText="1"/>
    </xf>
    <xf numFmtId="43" fontId="2" fillId="0" borderId="0" applyFont="0" applyFill="0" applyBorder="0" applyAlignment="0" applyProtection="0"/>
    <xf numFmtId="0" fontId="1"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cellStyleXfs>
  <cellXfs count="78">
    <xf numFmtId="0" fontId="0" fillId="0" borderId="0" xfId="0"/>
    <xf numFmtId="0" fontId="4" fillId="0" borderId="0" xfId="0" applyFont="1"/>
    <xf numFmtId="0" fontId="6" fillId="0" borderId="0" xfId="0" applyFont="1"/>
    <xf numFmtId="0" fontId="6" fillId="0" borderId="0" xfId="0" applyFont="1" applyAlignment="1">
      <alignment vertical="center"/>
    </xf>
    <xf numFmtId="0" fontId="12" fillId="0" borderId="0" xfId="0" applyFont="1"/>
    <xf numFmtId="0" fontId="5" fillId="0" borderId="0" xfId="0" applyFont="1"/>
    <xf numFmtId="0" fontId="9" fillId="0" borderId="0" xfId="0" applyFont="1" applyAlignment="1">
      <alignment horizontal="left" indent="2"/>
    </xf>
    <xf numFmtId="166" fontId="9" fillId="0" borderId="0" xfId="0" applyNumberFormat="1" applyFont="1" applyAlignment="1">
      <alignment horizontal="left" indent="2"/>
    </xf>
    <xf numFmtId="0" fontId="8" fillId="0" borderId="0" xfId="0" applyFont="1" applyBorder="1" applyAlignment="1">
      <alignment vertical="top" wrapText="1"/>
    </xf>
    <xf numFmtId="0" fontId="9" fillId="0" borderId="0" xfId="0" applyFont="1" applyBorder="1" applyAlignment="1">
      <alignment vertical="top" wrapText="1"/>
    </xf>
    <xf numFmtId="0" fontId="14" fillId="25" borderId="16" xfId="0" applyFont="1" applyFill="1" applyBorder="1" applyAlignment="1">
      <alignment vertical="top" wrapText="1"/>
    </xf>
    <xf numFmtId="0" fontId="13" fillId="25" borderId="16" xfId="0" applyFont="1" applyFill="1" applyBorder="1" applyAlignment="1">
      <alignment horizontal="right" vertical="center" wrapText="1"/>
    </xf>
    <xf numFmtId="0" fontId="13" fillId="25" borderId="16" xfId="0" applyFont="1" applyFill="1" applyBorder="1" applyAlignment="1">
      <alignment horizontal="right" vertical="top" wrapText="1"/>
    </xf>
    <xf numFmtId="0" fontId="0" fillId="0" borderId="0" xfId="0" quotePrefix="1" applyNumberFormat="1"/>
    <xf numFmtId="3" fontId="6" fillId="0" borderId="0" xfId="0" applyNumberFormat="1" applyFont="1"/>
    <xf numFmtId="168" fontId="6" fillId="0" borderId="0" xfId="0" applyNumberFormat="1" applyFont="1"/>
    <xf numFmtId="166" fontId="9" fillId="0" borderId="16" xfId="0" applyNumberFormat="1" applyFont="1" applyBorder="1" applyAlignment="1">
      <alignment vertical="center" wrapText="1"/>
    </xf>
    <xf numFmtId="166" fontId="5" fillId="0" borderId="16" xfId="0" applyNumberFormat="1" applyFont="1" applyBorder="1" applyAlignment="1">
      <alignment vertical="center"/>
    </xf>
    <xf numFmtId="3" fontId="5" fillId="0" borderId="16" xfId="0" applyNumberFormat="1" applyFont="1" applyBorder="1" applyAlignment="1">
      <alignment vertical="center"/>
    </xf>
    <xf numFmtId="0" fontId="17" fillId="0" borderId="0" xfId="0" applyFont="1"/>
    <xf numFmtId="3" fontId="13" fillId="25" borderId="16" xfId="0" applyNumberFormat="1" applyFont="1" applyFill="1" applyBorder="1" applyAlignment="1">
      <alignment vertical="center"/>
    </xf>
    <xf numFmtId="166" fontId="13" fillId="25" borderId="16" xfId="0" applyNumberFormat="1" applyFont="1" applyFill="1" applyBorder="1" applyAlignment="1">
      <alignment vertical="center"/>
    </xf>
    <xf numFmtId="3" fontId="9" fillId="0" borderId="16" xfId="0" applyNumberFormat="1" applyFont="1" applyBorder="1" applyAlignment="1">
      <alignment vertical="center" wrapText="1"/>
    </xf>
    <xf numFmtId="0" fontId="13" fillId="25" borderId="16" xfId="0" applyFont="1" applyFill="1" applyBorder="1" applyAlignment="1">
      <alignment vertical="center"/>
    </xf>
    <xf numFmtId="0" fontId="9" fillId="0" borderId="17" xfId="0" applyFont="1" applyBorder="1" applyAlignment="1">
      <alignment horizontal="left" vertical="center" wrapText="1"/>
    </xf>
    <xf numFmtId="0" fontId="9" fillId="0" borderId="16" xfId="0" applyFont="1" applyBorder="1" applyAlignment="1">
      <alignment horizontal="left" vertical="center" wrapText="1"/>
    </xf>
    <xf numFmtId="0" fontId="13" fillId="25" borderId="18" xfId="0" applyFont="1" applyFill="1" applyBorder="1" applyAlignment="1">
      <alignment vertical="center"/>
    </xf>
    <xf numFmtId="3" fontId="13" fillId="25" borderId="18" xfId="0" applyNumberFormat="1" applyFont="1" applyFill="1" applyBorder="1" applyAlignment="1">
      <alignment vertical="center"/>
    </xf>
    <xf numFmtId="166" fontId="13" fillId="25" borderId="18" xfId="0" applyNumberFormat="1" applyFont="1" applyFill="1" applyBorder="1" applyAlignment="1">
      <alignment vertical="center"/>
    </xf>
    <xf numFmtId="0" fontId="9" fillId="0" borderId="16" xfId="0" applyFont="1" applyFill="1" applyBorder="1" applyAlignment="1">
      <alignment vertical="center" wrapText="1"/>
    </xf>
    <xf numFmtId="0" fontId="7" fillId="0" borderId="0" xfId="0" applyFont="1" applyAlignment="1">
      <alignment horizontal="left"/>
    </xf>
    <xf numFmtId="0" fontId="3" fillId="0" borderId="0" xfId="0" applyFont="1" applyAlignment="1">
      <alignment horizontal="left"/>
    </xf>
    <xf numFmtId="167" fontId="6" fillId="0" borderId="0" xfId="0" applyNumberFormat="1" applyFont="1"/>
    <xf numFmtId="167" fontId="0" fillId="0" borderId="0" xfId="0" applyNumberFormat="1"/>
    <xf numFmtId="1" fontId="6" fillId="0" borderId="0" xfId="0" applyNumberFormat="1" applyFont="1"/>
    <xf numFmtId="0" fontId="13" fillId="25" borderId="16" xfId="0" applyFont="1" applyFill="1" applyBorder="1" applyAlignment="1">
      <alignment vertical="top" wrapText="1"/>
    </xf>
    <xf numFmtId="9" fontId="6" fillId="0" borderId="0" xfId="66" applyFont="1"/>
    <xf numFmtId="9" fontId="0" fillId="0" borderId="0" xfId="0" applyNumberFormat="1"/>
    <xf numFmtId="166" fontId="6" fillId="0" borderId="0" xfId="0" applyNumberFormat="1" applyFont="1"/>
    <xf numFmtId="167" fontId="6" fillId="0" borderId="0" xfId="66" applyNumberFormat="1" applyFont="1"/>
    <xf numFmtId="0" fontId="56" fillId="0" borderId="0" xfId="81" applyFont="1"/>
    <xf numFmtId="0" fontId="2" fillId="0" borderId="0" xfId="81"/>
    <xf numFmtId="0" fontId="57" fillId="0" borderId="0" xfId="81" applyFont="1" applyAlignment="1">
      <alignment vertical="center" wrapText="1"/>
    </xf>
    <xf numFmtId="0" fontId="2" fillId="0" borderId="0" xfId="81" applyFont="1"/>
    <xf numFmtId="0" fontId="58" fillId="0" borderId="0" xfId="81" applyFont="1" applyFill="1" applyAlignment="1">
      <alignment vertical="center" wrapText="1"/>
    </xf>
    <xf numFmtId="0" fontId="12" fillId="0" borderId="0" xfId="81" applyFont="1" applyAlignment="1">
      <alignment wrapText="1"/>
    </xf>
    <xf numFmtId="0" fontId="58" fillId="0" borderId="0" xfId="81" applyFont="1" applyFill="1" applyAlignment="1">
      <alignment vertical="center"/>
    </xf>
    <xf numFmtId="0" fontId="59" fillId="0" borderId="0" xfId="81" applyFont="1" applyAlignment="1">
      <alignment horizontal="justify" vertical="center" wrapText="1"/>
    </xf>
    <xf numFmtId="0" fontId="58" fillId="0" borderId="0" xfId="81" applyFont="1" applyAlignment="1">
      <alignment vertical="center" wrapText="1"/>
    </xf>
    <xf numFmtId="0" fontId="61" fillId="0" borderId="0" xfId="81" applyFont="1" applyAlignment="1">
      <alignment vertical="center" wrapText="1"/>
    </xf>
    <xf numFmtId="0" fontId="3" fillId="0" borderId="0" xfId="81" applyFont="1" applyAlignment="1">
      <alignment wrapText="1"/>
    </xf>
    <xf numFmtId="0" fontId="3" fillId="0" borderId="0" xfId="81" applyFont="1"/>
    <xf numFmtId="171" fontId="56" fillId="0" borderId="0" xfId="57" applyNumberFormat="1" applyFont="1" applyAlignment="1">
      <alignment horizontal="right" wrapText="1"/>
    </xf>
    <xf numFmtId="14" fontId="56" fillId="0" borderId="0" xfId="57" applyNumberFormat="1" applyFont="1" applyAlignment="1">
      <alignment horizontal="right" wrapText="1"/>
    </xf>
    <xf numFmtId="0" fontId="62" fillId="0" borderId="23" xfId="82"/>
    <xf numFmtId="0" fontId="48" fillId="0" borderId="0" xfId="57"/>
    <xf numFmtId="0" fontId="2" fillId="0" borderId="0" xfId="81" applyFont="1" applyAlignment="1">
      <alignment horizontal="left" vertical="center" wrapText="1"/>
    </xf>
    <xf numFmtId="0" fontId="49" fillId="0" borderId="0" xfId="50" applyAlignment="1">
      <alignment vertical="center" wrapText="1"/>
    </xf>
    <xf numFmtId="0" fontId="54" fillId="0" borderId="0" xfId="0" applyFont="1" applyAlignment="1">
      <alignment horizontal="left" wrapText="1"/>
    </xf>
    <xf numFmtId="0" fontId="3" fillId="0" borderId="0" xfId="0" applyFont="1" applyAlignment="1">
      <alignment horizontal="left" wrapText="1"/>
    </xf>
    <xf numFmtId="0" fontId="11" fillId="0" borderId="0" xfId="0" applyFont="1"/>
    <xf numFmtId="0" fontId="13" fillId="25" borderId="19" xfId="0" applyFont="1" applyFill="1" applyBorder="1" applyAlignment="1">
      <alignment horizontal="center" vertical="top" wrapText="1"/>
    </xf>
    <xf numFmtId="0" fontId="13" fillId="25" borderId="20" xfId="0" applyFont="1" applyFill="1" applyBorder="1" applyAlignment="1">
      <alignment horizontal="center" vertical="top" wrapText="1"/>
    </xf>
    <xf numFmtId="0" fontId="13" fillId="25" borderId="18" xfId="0" applyFont="1" applyFill="1" applyBorder="1" applyAlignment="1">
      <alignment horizontal="center" vertical="top" wrapText="1" indent="2"/>
    </xf>
    <xf numFmtId="0" fontId="13" fillId="25" borderId="18" xfId="0" applyFont="1" applyFill="1" applyBorder="1" applyAlignment="1">
      <alignment horizontal="center" vertical="top" wrapText="1"/>
    </xf>
    <xf numFmtId="0" fontId="52" fillId="0" borderId="0" xfId="0" applyFont="1" applyAlignment="1">
      <alignment horizontal="justify" vertical="center" wrapText="1"/>
    </xf>
    <xf numFmtId="0" fontId="3" fillId="0" borderId="0" xfId="0" applyFont="1" applyAlignment="1">
      <alignment wrapText="1"/>
    </xf>
    <xf numFmtId="0" fontId="9" fillId="0" borderId="21" xfId="80" applyFont="1" applyFill="1" applyBorder="1" applyAlignment="1">
      <alignment horizontal="left" vertical="center" wrapText="1"/>
    </xf>
    <xf numFmtId="0" fontId="9" fillId="0" borderId="22" xfId="80" applyFont="1" applyFill="1" applyBorder="1" applyAlignment="1">
      <alignment horizontal="left" vertical="center" wrapText="1"/>
    </xf>
    <xf numFmtId="0" fontId="13" fillId="25" borderId="19" xfId="0" applyFont="1" applyFill="1" applyBorder="1" applyAlignment="1">
      <alignment horizontal="center" vertical="center" wrapText="1"/>
    </xf>
    <xf numFmtId="0" fontId="13" fillId="25" borderId="20" xfId="0" applyFont="1" applyFill="1" applyBorder="1" applyAlignment="1">
      <alignment horizontal="center" vertical="center" wrapText="1"/>
    </xf>
    <xf numFmtId="166" fontId="13" fillId="0" borderId="16" xfId="0" applyNumberFormat="1" applyFont="1" applyFill="1" applyBorder="1" applyAlignment="1">
      <alignment vertical="center"/>
    </xf>
    <xf numFmtId="3" fontId="13" fillId="0" borderId="16" xfId="0" applyNumberFormat="1" applyFont="1" applyFill="1" applyBorder="1" applyAlignment="1">
      <alignment vertical="center"/>
    </xf>
    <xf numFmtId="0" fontId="13" fillId="0" borderId="16" xfId="0" applyFont="1" applyFill="1" applyBorder="1" applyAlignment="1">
      <alignment horizontal="right" vertical="top" wrapText="1"/>
    </xf>
    <xf numFmtId="0" fontId="13" fillId="0" borderId="20" xfId="0" applyFont="1" applyFill="1" applyBorder="1" applyAlignment="1">
      <alignment horizontal="center" vertical="top" wrapText="1"/>
    </xf>
    <xf numFmtId="0" fontId="13" fillId="0" borderId="19" xfId="0" applyFont="1" applyFill="1" applyBorder="1" applyAlignment="1">
      <alignment horizontal="center" vertical="top" wrapText="1"/>
    </xf>
    <xf numFmtId="3" fontId="9" fillId="0" borderId="16" xfId="0" applyNumberFormat="1" applyFont="1" applyFill="1" applyBorder="1" applyAlignment="1">
      <alignment vertical="center" wrapText="1"/>
    </xf>
    <xf numFmtId="166" fontId="9" fillId="0" borderId="16" xfId="0" applyNumberFormat="1" applyFont="1" applyFill="1" applyBorder="1" applyAlignment="1">
      <alignment vertical="center" wrapText="1"/>
    </xf>
  </cellXfs>
  <cellStyles count="90">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Bad" xfId="19"/>
    <cellStyle name="bin" xfId="20"/>
    <cellStyle name="Calculation" xfId="21"/>
    <cellStyle name="cell" xfId="22"/>
    <cellStyle name="Check Cell" xfId="23"/>
    <cellStyle name="Col&amp;RowHeadings" xfId="24"/>
    <cellStyle name="ColCodes" xfId="25"/>
    <cellStyle name="ColTitles" xfId="26"/>
    <cellStyle name="ColTitles 2" xfId="83"/>
    <cellStyle name="column" xfId="27"/>
    <cellStyle name="Comma [0]_B3.1a" xfId="28"/>
    <cellStyle name="Comma 2" xfId="29"/>
    <cellStyle name="Comma 2 2" xfId="84"/>
    <cellStyle name="Comma_B3.1a" xfId="30"/>
    <cellStyle name="Currency [0]_B3.1a" xfId="31"/>
    <cellStyle name="Currency_B3.1a" xfId="32"/>
    <cellStyle name="DataEntryCells" xfId="33"/>
    <cellStyle name="Explanatory Text" xfId="34"/>
    <cellStyle name="formula" xfId="35"/>
    <cellStyle name="gap" xfId="36"/>
    <cellStyle name="Good" xfId="37"/>
    <cellStyle name="GreyBackground" xfId="38"/>
    <cellStyle name="Heading 1" xfId="39"/>
    <cellStyle name="Heading 2" xfId="40"/>
    <cellStyle name="Heading 3" xfId="41"/>
    <cellStyle name="Heading 4" xfId="42"/>
    <cellStyle name="Hyperlink 2" xfId="43"/>
    <cellStyle name="Input" xfId="44"/>
    <cellStyle name="ISC" xfId="45"/>
    <cellStyle name="level1a" xfId="46"/>
    <cellStyle name="level2" xfId="47"/>
    <cellStyle name="level2a" xfId="48"/>
    <cellStyle name="level3" xfId="49"/>
    <cellStyle name="Lien hypertexte 2" xfId="50"/>
    <cellStyle name="Lien hypertexte 3" xfId="51"/>
    <cellStyle name="Linked Cell" xfId="52"/>
    <cellStyle name="Migliaia (0)_conti99" xfId="53"/>
    <cellStyle name="Neutral" xfId="54"/>
    <cellStyle name="Normaali_Y8_Fin02" xfId="55"/>
    <cellStyle name="Normal" xfId="0" builtinId="0"/>
    <cellStyle name="Normal 10" xfId="80"/>
    <cellStyle name="Normal 10 2" xfId="89"/>
    <cellStyle name="Normal 2" xfId="56"/>
    <cellStyle name="Normal 2 2" xfId="57"/>
    <cellStyle name="Normal 2 2 2" xfId="85"/>
    <cellStyle name="Normal 2 3" xfId="58"/>
    <cellStyle name="Normal 2_TC_A1" xfId="59"/>
    <cellStyle name="Normal 2_TC_A1 2" xfId="81"/>
    <cellStyle name="Normal 3" xfId="60"/>
    <cellStyle name="Normal 3 2" xfId="61"/>
    <cellStyle name="Normal 3 3" xfId="86"/>
    <cellStyle name="Normal 4" xfId="62"/>
    <cellStyle name="Output" xfId="63"/>
    <cellStyle name="Percent 2" xfId="64"/>
    <cellStyle name="Percent 2 2" xfId="87"/>
    <cellStyle name="Percent_1 SubOverv.USd" xfId="65"/>
    <cellStyle name="Pourcentage" xfId="66" builtinId="5"/>
    <cellStyle name="Pourcentage 2" xfId="67"/>
    <cellStyle name="Pourcentage 2 2" xfId="88"/>
    <cellStyle name="Prozent_SubCatperStud" xfId="68"/>
    <cellStyle name="row" xfId="69"/>
    <cellStyle name="RowCodes" xfId="70"/>
    <cellStyle name="Row-Col Headings" xfId="71"/>
    <cellStyle name="RowTitles_CENTRAL_GOVT" xfId="72"/>
    <cellStyle name="RowTitles-Col2" xfId="73"/>
    <cellStyle name="RowTitles-Detail" xfId="74"/>
    <cellStyle name="Standard_Info" xfId="75"/>
    <cellStyle name="temp" xfId="76"/>
    <cellStyle name="Title" xfId="77"/>
    <cellStyle name="title1" xfId="78"/>
    <cellStyle name="Titre 1" xfId="82" builtinId="16"/>
    <cellStyle name="Warning Text" xfId="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c-corse.fr/l-academie-en-chiffres-12358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5"/>
  <dimension ref="A1:A97"/>
  <sheetViews>
    <sheetView zoomScaleNormal="100" zoomScaleSheetLayoutView="110" workbookViewId="0">
      <selection activeCell="A7" sqref="A7"/>
    </sheetView>
  </sheetViews>
  <sheetFormatPr baseColWidth="10" defaultRowHeight="12.75"/>
  <cols>
    <col min="1" max="1" width="90.7109375" style="41" customWidth="1"/>
    <col min="2" max="16384" width="11.42578125" style="41"/>
  </cols>
  <sheetData>
    <row r="1" spans="1:1">
      <c r="A1" s="40" t="s">
        <v>40</v>
      </c>
    </row>
    <row r="2" spans="1:1">
      <c r="A2" s="52" t="s">
        <v>41</v>
      </c>
    </row>
    <row r="3" spans="1:1">
      <c r="A3" s="53">
        <v>44984</v>
      </c>
    </row>
    <row r="4" spans="1:1" ht="20.25" thickBot="1">
      <c r="A4" s="54" t="s">
        <v>42</v>
      </c>
    </row>
    <row r="5" spans="1:1" ht="15.75" thickTop="1">
      <c r="A5" s="55"/>
    </row>
    <row r="6" spans="1:1" ht="25.5">
      <c r="A6" s="56" t="s">
        <v>43</v>
      </c>
    </row>
    <row r="7" spans="1:1" ht="102" customHeight="1">
      <c r="A7" s="57" t="s">
        <v>44</v>
      </c>
    </row>
    <row r="8" spans="1:1" ht="15.75">
      <c r="A8" s="42" t="s">
        <v>38</v>
      </c>
    </row>
    <row r="9" spans="1:1">
      <c r="A9" s="40"/>
    </row>
    <row r="10" spans="1:1">
      <c r="A10" s="40"/>
    </row>
    <row r="11" spans="1:1">
      <c r="A11" s="40"/>
    </row>
    <row r="12" spans="1:1" s="43" customFormat="1" ht="34.9" customHeight="1"/>
    <row r="13" spans="1:1" ht="35.1" customHeight="1">
      <c r="A13" s="44" t="s">
        <v>26</v>
      </c>
    </row>
    <row r="14" spans="1:1">
      <c r="A14" s="45" t="s">
        <v>20</v>
      </c>
    </row>
    <row r="15" spans="1:1">
      <c r="A15" s="45"/>
    </row>
    <row r="16" spans="1:1">
      <c r="A16" s="45"/>
    </row>
    <row r="17" spans="1:1">
      <c r="A17" s="45"/>
    </row>
    <row r="18" spans="1:1">
      <c r="A18" s="45"/>
    </row>
    <row r="19" spans="1:1">
      <c r="A19" s="45"/>
    </row>
    <row r="20" spans="1:1">
      <c r="A20" s="45"/>
    </row>
    <row r="21" spans="1:1">
      <c r="A21" s="45"/>
    </row>
    <row r="22" spans="1:1" ht="35.1" customHeight="1">
      <c r="A22" s="46" t="s">
        <v>27</v>
      </c>
    </row>
    <row r="23" spans="1:1">
      <c r="A23" s="47" t="s">
        <v>28</v>
      </c>
    </row>
    <row r="24" spans="1:1">
      <c r="A24" s="47" t="s">
        <v>29</v>
      </c>
    </row>
    <row r="25" spans="1:1" ht="35.1" customHeight="1">
      <c r="A25" s="48" t="s">
        <v>30</v>
      </c>
    </row>
    <row r="26" spans="1:1">
      <c r="A26" s="49" t="s">
        <v>31</v>
      </c>
    </row>
    <row r="27" spans="1:1">
      <c r="A27" s="43"/>
    </row>
    <row r="28" spans="1:1" ht="22.5">
      <c r="A28" s="50" t="s">
        <v>32</v>
      </c>
    </row>
    <row r="29" spans="1:1">
      <c r="A29" s="51"/>
    </row>
    <row r="30" spans="1:1">
      <c r="A30" s="46" t="s">
        <v>33</v>
      </c>
    </row>
    <row r="31" spans="1:1">
      <c r="A31" s="51"/>
    </row>
    <row r="32" spans="1:1">
      <c r="A32" s="51" t="s">
        <v>34</v>
      </c>
    </row>
    <row r="33" spans="1:1">
      <c r="A33" s="51" t="s">
        <v>35</v>
      </c>
    </row>
    <row r="34" spans="1:1">
      <c r="A34" s="51" t="s">
        <v>36</v>
      </c>
    </row>
    <row r="35" spans="1:1">
      <c r="A35" s="51" t="s">
        <v>37</v>
      </c>
    </row>
    <row r="36" spans="1:1">
      <c r="A36" s="43"/>
    </row>
    <row r="37" spans="1:1">
      <c r="A37" s="43"/>
    </row>
    <row r="38" spans="1:1">
      <c r="A38" s="43"/>
    </row>
    <row r="39" spans="1:1">
      <c r="A39" s="43"/>
    </row>
    <row r="40" spans="1:1">
      <c r="A40" s="43"/>
    </row>
    <row r="41" spans="1:1">
      <c r="A41" s="43"/>
    </row>
    <row r="42" spans="1:1">
      <c r="A42" s="43"/>
    </row>
    <row r="43" spans="1:1">
      <c r="A43" s="43"/>
    </row>
    <row r="44" spans="1:1">
      <c r="A44" s="43"/>
    </row>
    <row r="45" spans="1:1">
      <c r="A45" s="43"/>
    </row>
    <row r="46" spans="1:1">
      <c r="A46" s="43"/>
    </row>
    <row r="47" spans="1:1">
      <c r="A47" s="43"/>
    </row>
    <row r="48" spans="1:1">
      <c r="A48" s="43"/>
    </row>
    <row r="49" spans="1:1">
      <c r="A49" s="43"/>
    </row>
    <row r="50" spans="1:1">
      <c r="A50" s="43"/>
    </row>
    <row r="51" spans="1:1">
      <c r="A51" s="43"/>
    </row>
    <row r="52" spans="1:1">
      <c r="A52" s="43"/>
    </row>
    <row r="53" spans="1:1">
      <c r="A53" s="43"/>
    </row>
    <row r="54" spans="1:1">
      <c r="A54" s="43"/>
    </row>
    <row r="55" spans="1:1">
      <c r="A55" s="43"/>
    </row>
    <row r="56" spans="1:1">
      <c r="A56" s="43"/>
    </row>
    <row r="57" spans="1:1">
      <c r="A57" s="43"/>
    </row>
    <row r="58" spans="1:1">
      <c r="A58" s="43"/>
    </row>
    <row r="59" spans="1:1">
      <c r="A59" s="43"/>
    </row>
    <row r="60" spans="1:1">
      <c r="A60" s="43"/>
    </row>
    <row r="61" spans="1:1">
      <c r="A61" s="43"/>
    </row>
    <row r="62" spans="1:1">
      <c r="A62" s="43"/>
    </row>
    <row r="63" spans="1:1">
      <c r="A63" s="43"/>
    </row>
    <row r="64" spans="1:1">
      <c r="A64" s="43"/>
    </row>
    <row r="65" spans="1:1">
      <c r="A65" s="43"/>
    </row>
    <row r="66" spans="1:1">
      <c r="A66" s="43"/>
    </row>
    <row r="67" spans="1:1">
      <c r="A67" s="43"/>
    </row>
    <row r="68" spans="1:1">
      <c r="A68" s="43"/>
    </row>
    <row r="69" spans="1:1">
      <c r="A69" s="43"/>
    </row>
    <row r="70" spans="1:1">
      <c r="A70" s="43"/>
    </row>
    <row r="71" spans="1:1">
      <c r="A71" s="43"/>
    </row>
    <row r="72" spans="1:1">
      <c r="A72" s="43"/>
    </row>
    <row r="73" spans="1:1">
      <c r="A73" s="43"/>
    </row>
    <row r="74" spans="1:1">
      <c r="A74" s="43"/>
    </row>
    <row r="75" spans="1:1">
      <c r="A75" s="43"/>
    </row>
    <row r="76" spans="1:1">
      <c r="A76" s="43"/>
    </row>
    <row r="77" spans="1:1">
      <c r="A77" s="43"/>
    </row>
    <row r="78" spans="1:1">
      <c r="A78" s="43"/>
    </row>
    <row r="79" spans="1:1">
      <c r="A79" s="43"/>
    </row>
    <row r="80" spans="1:1">
      <c r="A80" s="43"/>
    </row>
    <row r="81" spans="1:1">
      <c r="A81" s="43"/>
    </row>
    <row r="82" spans="1:1">
      <c r="A82" s="43"/>
    </row>
    <row r="83" spans="1:1">
      <c r="A83" s="43"/>
    </row>
    <row r="84" spans="1:1">
      <c r="A84" s="43"/>
    </row>
    <row r="85" spans="1:1">
      <c r="A85" s="43"/>
    </row>
    <row r="86" spans="1:1">
      <c r="A86" s="43"/>
    </row>
    <row r="87" spans="1:1">
      <c r="A87" s="43"/>
    </row>
    <row r="88" spans="1:1">
      <c r="A88" s="43"/>
    </row>
    <row r="89" spans="1:1">
      <c r="A89" s="43"/>
    </row>
    <row r="90" spans="1:1">
      <c r="A90" s="43"/>
    </row>
    <row r="91" spans="1:1">
      <c r="A91" s="43"/>
    </row>
    <row r="92" spans="1:1">
      <c r="A92" s="43"/>
    </row>
    <row r="93" spans="1:1">
      <c r="A93" s="43"/>
    </row>
    <row r="94" spans="1:1">
      <c r="A94" s="43"/>
    </row>
    <row r="95" spans="1:1">
      <c r="A95" s="43"/>
    </row>
    <row r="96" spans="1:1">
      <c r="A96" s="43"/>
    </row>
    <row r="97" spans="1:1">
      <c r="A97" s="43"/>
    </row>
  </sheetData>
  <hyperlinks>
    <hyperlink ref="A7" r:id="rId1"/>
  </hyperlinks>
  <pageMargins left="0.7" right="0.7" top="0.75" bottom="0.75" header="0.3" footer="0.3"/>
  <pageSetup paperSize="9" scale="9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Q56"/>
  <sheetViews>
    <sheetView tabSelected="1" zoomScaleNormal="100" workbookViewId="0">
      <selection activeCell="J18" sqref="J18"/>
    </sheetView>
  </sheetViews>
  <sheetFormatPr baseColWidth="10" defaultRowHeight="12.75"/>
  <cols>
    <col min="1" max="1" width="30.28515625" style="2" customWidth="1"/>
    <col min="2" max="6" width="8.7109375" style="5" customWidth="1"/>
    <col min="7" max="7" width="9.7109375" style="5" customWidth="1"/>
    <col min="8" max="9" width="8.7109375" style="2" customWidth="1"/>
    <col min="10" max="16384" width="11.42578125" style="2"/>
  </cols>
  <sheetData>
    <row r="1" spans="1:15" ht="15">
      <c r="A1" s="60" t="s">
        <v>39</v>
      </c>
      <c r="B1" s="60"/>
      <c r="C1" s="60"/>
      <c r="D1" s="60"/>
    </row>
    <row r="2" spans="1:15" ht="18.75" customHeight="1"/>
    <row r="3" spans="1:15">
      <c r="A3" s="4" t="s">
        <v>20</v>
      </c>
    </row>
    <row r="4" spans="1:15">
      <c r="A4" s="30"/>
      <c r="B4" s="6"/>
      <c r="C4" s="6"/>
      <c r="D4" s="6"/>
      <c r="E4" s="6"/>
      <c r="F4" s="6"/>
      <c r="G4" s="6"/>
    </row>
    <row r="5" spans="1:15" ht="8.25" customHeight="1">
      <c r="A5" s="8"/>
      <c r="B5" s="9"/>
      <c r="C5" s="9"/>
      <c r="D5" s="9"/>
      <c r="E5" s="9"/>
      <c r="F5" s="9"/>
      <c r="G5" s="9"/>
    </row>
    <row r="6" spans="1:15" ht="27.95" customHeight="1">
      <c r="A6" s="35" t="s">
        <v>17</v>
      </c>
      <c r="B6" s="69" t="s">
        <v>2</v>
      </c>
      <c r="C6" s="70"/>
      <c r="D6" s="63" t="s">
        <v>11</v>
      </c>
      <c r="E6" s="63"/>
      <c r="F6" s="64" t="s">
        <v>12</v>
      </c>
      <c r="G6" s="64"/>
      <c r="K6" s="13"/>
      <c r="L6" s="13"/>
      <c r="M6" s="13"/>
      <c r="N6" s="13"/>
    </row>
    <row r="7" spans="1:15" s="3" customFormat="1" ht="33.75">
      <c r="A7" s="10"/>
      <c r="B7" s="12" t="s">
        <v>0</v>
      </c>
      <c r="C7" s="12" t="s">
        <v>13</v>
      </c>
      <c r="D7" s="11" t="s">
        <v>0</v>
      </c>
      <c r="E7" s="12" t="s">
        <v>13</v>
      </c>
      <c r="F7" s="11" t="s">
        <v>0</v>
      </c>
      <c r="G7" s="12" t="s">
        <v>13</v>
      </c>
      <c r="K7"/>
      <c r="L7"/>
      <c r="M7"/>
      <c r="N7"/>
      <c r="O7"/>
    </row>
    <row r="8" spans="1:15" ht="14.1" customHeight="1">
      <c r="A8" s="29" t="s">
        <v>3</v>
      </c>
      <c r="B8" s="22">
        <v>6</v>
      </c>
      <c r="C8" s="16">
        <f>4/B8*100</f>
        <v>66.666666666666657</v>
      </c>
      <c r="D8" s="18">
        <v>45</v>
      </c>
      <c r="E8" s="17">
        <f>27/D8*100</f>
        <v>60</v>
      </c>
      <c r="F8" s="18">
        <f>+B8+D8</f>
        <v>51</v>
      </c>
      <c r="G8" s="17">
        <f>31/F8*100</f>
        <v>60.784313725490193</v>
      </c>
      <c r="I8" s="36"/>
      <c r="J8" s="34"/>
      <c r="K8" s="37"/>
      <c r="L8" s="33"/>
      <c r="M8"/>
      <c r="N8"/>
      <c r="O8"/>
    </row>
    <row r="9" spans="1:15" ht="14.1" customHeight="1">
      <c r="A9" s="29" t="s">
        <v>14</v>
      </c>
      <c r="B9" s="22">
        <v>115</v>
      </c>
      <c r="C9" s="16">
        <f>38/B9*100</f>
        <v>33.043478260869563</v>
      </c>
      <c r="D9" s="18">
        <v>21</v>
      </c>
      <c r="E9" s="17">
        <f>12/D9*100</f>
        <v>57.142857142857139</v>
      </c>
      <c r="F9" s="18">
        <f t="shared" ref="F9:F14" si="0">+B9+D9</f>
        <v>136</v>
      </c>
      <c r="G9" s="17">
        <f>89/F9*100</f>
        <v>65.441176470588232</v>
      </c>
      <c r="I9" s="39"/>
      <c r="J9" s="34"/>
      <c r="K9" s="37"/>
      <c r="L9" s="33"/>
      <c r="M9"/>
      <c r="N9"/>
      <c r="O9"/>
    </row>
    <row r="10" spans="1:15" ht="14.1" customHeight="1">
      <c r="A10" s="29" t="s">
        <v>4</v>
      </c>
      <c r="B10" s="22"/>
      <c r="C10" s="16"/>
      <c r="D10" s="18"/>
      <c r="E10" s="17"/>
      <c r="F10" s="18"/>
      <c r="G10" s="17"/>
      <c r="I10" s="36"/>
      <c r="J10" s="34"/>
      <c r="K10" s="37"/>
      <c r="L10" s="33"/>
      <c r="M10"/>
      <c r="N10"/>
      <c r="O10"/>
    </row>
    <row r="11" spans="1:15" ht="14.1" customHeight="1">
      <c r="A11" s="29" t="s">
        <v>9</v>
      </c>
      <c r="B11" s="22">
        <v>22</v>
      </c>
      <c r="C11" s="16">
        <f>9/B11*100</f>
        <v>40.909090909090914</v>
      </c>
      <c r="D11" s="18">
        <v>242</v>
      </c>
      <c r="E11" s="17">
        <f>158/D11*100</f>
        <v>65.289256198347118</v>
      </c>
      <c r="F11" s="18">
        <f t="shared" si="0"/>
        <v>264</v>
      </c>
      <c r="G11" s="17">
        <f>167/F11*100</f>
        <v>63.257575757575758</v>
      </c>
      <c r="I11" s="36"/>
      <c r="J11" s="38"/>
      <c r="K11" s="37"/>
      <c r="L11" s="33"/>
      <c r="M11"/>
      <c r="N11"/>
      <c r="O11"/>
    </row>
    <row r="12" spans="1:15" ht="14.1" customHeight="1">
      <c r="A12" s="29" t="s">
        <v>10</v>
      </c>
      <c r="B12" s="22">
        <v>63</v>
      </c>
      <c r="C12" s="16">
        <f>11/B12*100</f>
        <v>17.460317460317459</v>
      </c>
      <c r="D12" s="18">
        <v>64</v>
      </c>
      <c r="E12" s="17">
        <f>35/D12*100</f>
        <v>54.6875</v>
      </c>
      <c r="F12" s="18">
        <f t="shared" si="0"/>
        <v>127</v>
      </c>
      <c r="G12" s="17">
        <f>46/F12*100</f>
        <v>36.220472440944881</v>
      </c>
      <c r="I12" s="39"/>
      <c r="J12" s="34"/>
      <c r="K12" s="37"/>
      <c r="L12" s="33"/>
      <c r="M12"/>
      <c r="N12"/>
      <c r="O12"/>
    </row>
    <row r="13" spans="1:15" ht="14.1" customHeight="1">
      <c r="A13" s="29" t="s">
        <v>5</v>
      </c>
      <c r="B13" s="22"/>
      <c r="C13" s="16"/>
      <c r="D13" s="18">
        <v>36</v>
      </c>
      <c r="E13" s="17">
        <f>0.333333333333333*100</f>
        <v>33.333333333333329</v>
      </c>
      <c r="F13" s="18">
        <f t="shared" si="0"/>
        <v>36</v>
      </c>
      <c r="G13" s="17">
        <f>12/F13*100</f>
        <v>33.333333333333329</v>
      </c>
      <c r="I13" s="36"/>
      <c r="J13" s="34"/>
      <c r="K13" s="37"/>
      <c r="L13" s="33"/>
      <c r="M13"/>
      <c r="N13"/>
      <c r="O13"/>
    </row>
    <row r="14" spans="1:15" ht="14.1" customHeight="1">
      <c r="A14" s="29" t="s">
        <v>6</v>
      </c>
      <c r="B14" s="22"/>
      <c r="C14" s="16"/>
      <c r="D14" s="18"/>
      <c r="E14" s="17"/>
      <c r="F14" s="18"/>
      <c r="G14" s="17"/>
      <c r="I14" s="36"/>
      <c r="J14" s="34"/>
      <c r="K14" s="37"/>
      <c r="L14" s="33"/>
      <c r="M14"/>
      <c r="N14"/>
      <c r="O14"/>
    </row>
    <row r="15" spans="1:15" ht="14.1" customHeight="1">
      <c r="A15" s="23" t="s">
        <v>1</v>
      </c>
      <c r="B15" s="20">
        <f>SUM(B8:B14)</f>
        <v>206</v>
      </c>
      <c r="C15" s="21">
        <f>101/B15*100</f>
        <v>49.029126213592235</v>
      </c>
      <c r="D15" s="20">
        <f>SUM(D8:D14)</f>
        <v>408</v>
      </c>
      <c r="E15" s="21">
        <f>244/D15*100</f>
        <v>59.803921568627452</v>
      </c>
      <c r="F15" s="20">
        <f>SUM(F8:F14)</f>
        <v>614</v>
      </c>
      <c r="G15" s="21">
        <f>345/F15*100</f>
        <v>56.188925081433226</v>
      </c>
      <c r="I15" s="36"/>
      <c r="J15" s="34"/>
      <c r="K15" s="37"/>
      <c r="L15" s="33"/>
      <c r="M15"/>
      <c r="N15"/>
      <c r="O15"/>
    </row>
    <row r="17" spans="1:17">
      <c r="A17" s="1"/>
    </row>
    <row r="18" spans="1:17" ht="7.5" customHeight="1"/>
    <row r="19" spans="1:17" ht="27.75" customHeight="1">
      <c r="A19" s="35" t="s">
        <v>18</v>
      </c>
      <c r="B19" s="61" t="s">
        <v>45</v>
      </c>
      <c r="C19" s="62"/>
      <c r="D19" s="75"/>
      <c r="E19" s="74"/>
      <c r="F19" s="2"/>
      <c r="G19" s="2"/>
    </row>
    <row r="20" spans="1:17" ht="33.75">
      <c r="A20" s="10"/>
      <c r="B20" s="12" t="s">
        <v>0</v>
      </c>
      <c r="C20" s="12" t="s">
        <v>13</v>
      </c>
      <c r="D20" s="73"/>
      <c r="E20" s="73"/>
      <c r="F20" s="2"/>
      <c r="G20" s="2"/>
    </row>
    <row r="21" spans="1:17" ht="14.1" customHeight="1">
      <c r="A21" s="29" t="s">
        <v>3</v>
      </c>
      <c r="B21" s="76">
        <v>51</v>
      </c>
      <c r="C21" s="77">
        <f>37/B21*100</f>
        <v>72.549019607843135</v>
      </c>
      <c r="D21" s="76"/>
      <c r="E21" s="77"/>
      <c r="F21" s="34"/>
      <c r="G21" s="2"/>
      <c r="J21" s="34"/>
      <c r="M21" s="32"/>
      <c r="N21" s="34"/>
    </row>
    <row r="22" spans="1:17" ht="14.1" customHeight="1">
      <c r="A22" s="29" t="s">
        <v>14</v>
      </c>
      <c r="B22" s="76">
        <v>63</v>
      </c>
      <c r="C22" s="77">
        <f>37/B22*100</f>
        <v>58.730158730158735</v>
      </c>
      <c r="D22" s="76"/>
      <c r="E22" s="77"/>
      <c r="F22" s="34"/>
      <c r="G22" s="2"/>
      <c r="J22" s="34"/>
      <c r="M22" s="32"/>
      <c r="N22" s="34"/>
    </row>
    <row r="23" spans="1:17" ht="14.1" customHeight="1">
      <c r="A23" s="29" t="s">
        <v>4</v>
      </c>
      <c r="B23" s="76"/>
      <c r="C23" s="77"/>
      <c r="D23" s="76"/>
      <c r="E23" s="77"/>
      <c r="F23" s="34"/>
      <c r="G23" s="2"/>
      <c r="J23" s="34"/>
      <c r="M23" s="32"/>
      <c r="N23" s="34"/>
    </row>
    <row r="24" spans="1:17" ht="14.1" customHeight="1">
      <c r="A24" s="29" t="s">
        <v>9</v>
      </c>
      <c r="B24" s="76">
        <v>135</v>
      </c>
      <c r="C24" s="77">
        <f>71/B24*100</f>
        <v>52.592592592592588</v>
      </c>
      <c r="D24" s="76"/>
      <c r="E24" s="77"/>
      <c r="F24" s="34"/>
      <c r="G24" s="2"/>
      <c r="I24" s="14"/>
      <c r="J24" s="34"/>
      <c r="M24" s="32"/>
      <c r="N24" s="34"/>
    </row>
    <row r="25" spans="1:17" ht="14.1" customHeight="1">
      <c r="A25" s="29" t="s">
        <v>10</v>
      </c>
      <c r="B25" s="76">
        <v>44</v>
      </c>
      <c r="C25" s="77">
        <f>21/B25*100</f>
        <v>47.727272727272727</v>
      </c>
      <c r="D25" s="76"/>
      <c r="E25" s="77"/>
      <c r="F25" s="34"/>
      <c r="G25" s="2"/>
      <c r="J25" s="34"/>
      <c r="M25" s="32"/>
      <c r="N25" s="34"/>
    </row>
    <row r="26" spans="1:17" ht="14.1" customHeight="1">
      <c r="A26" s="29" t="s">
        <v>5</v>
      </c>
      <c r="B26" s="76"/>
      <c r="C26" s="77"/>
      <c r="D26" s="76"/>
      <c r="E26" s="77"/>
      <c r="F26" s="34"/>
      <c r="G26" s="2"/>
      <c r="J26" s="34"/>
      <c r="M26" s="32"/>
      <c r="N26" s="34"/>
    </row>
    <row r="27" spans="1:17" ht="14.1" customHeight="1">
      <c r="A27" s="29" t="s">
        <v>6</v>
      </c>
      <c r="B27" s="76"/>
      <c r="C27" s="77"/>
      <c r="D27" s="76"/>
      <c r="E27" s="77"/>
      <c r="F27" s="34"/>
      <c r="G27" s="2"/>
      <c r="J27" s="34"/>
      <c r="M27" s="32"/>
      <c r="N27" s="34"/>
    </row>
    <row r="28" spans="1:17" ht="14.1" customHeight="1" thickBot="1">
      <c r="A28" s="23" t="s">
        <v>1</v>
      </c>
      <c r="B28" s="20">
        <f>SUM(B21:B27)</f>
        <v>293</v>
      </c>
      <c r="C28" s="21">
        <f>166/B28*100</f>
        <v>56.655290102389074</v>
      </c>
      <c r="D28" s="72"/>
      <c r="E28" s="71"/>
      <c r="F28" s="34"/>
      <c r="G28" s="2"/>
      <c r="I28"/>
      <c r="J28" s="34"/>
      <c r="K28" s="39"/>
      <c r="L28" s="15"/>
      <c r="M28" s="32"/>
      <c r="N28" s="34"/>
      <c r="P28"/>
      <c r="Q28"/>
    </row>
    <row r="29" spans="1:17" ht="22.5" customHeight="1">
      <c r="A29" s="67" t="s">
        <v>21</v>
      </c>
      <c r="B29" s="68"/>
      <c r="C29" s="68"/>
      <c r="D29" s="68"/>
    </row>
    <row r="30" spans="1:17">
      <c r="A30" s="1"/>
      <c r="N30" s="34"/>
    </row>
    <row r="31" spans="1:17" ht="5.25" customHeight="1"/>
    <row r="32" spans="1:17" ht="14.1" customHeight="1">
      <c r="A32" s="35" t="s">
        <v>19</v>
      </c>
      <c r="B32" s="63" t="s">
        <v>7</v>
      </c>
      <c r="C32" s="63"/>
      <c r="D32" s="63" t="s">
        <v>8</v>
      </c>
      <c r="E32" s="63"/>
      <c r="F32" s="6"/>
      <c r="G32" s="6"/>
    </row>
    <row r="33" spans="1:13" ht="33.75">
      <c r="A33" s="10"/>
      <c r="B33" s="11" t="s">
        <v>0</v>
      </c>
      <c r="C33" s="12" t="s">
        <v>13</v>
      </c>
      <c r="D33" s="11" t="s">
        <v>0</v>
      </c>
      <c r="E33" s="12" t="s">
        <v>13</v>
      </c>
      <c r="F33" s="6"/>
      <c r="G33" s="6"/>
      <c r="H33" s="14"/>
    </row>
    <row r="34" spans="1:13" ht="14.1" customHeight="1">
      <c r="A34" s="24" t="s">
        <v>3</v>
      </c>
      <c r="B34" s="18"/>
      <c r="C34" s="17"/>
      <c r="D34" s="18"/>
      <c r="E34" s="17"/>
      <c r="F34" s="6"/>
      <c r="G34" s="7"/>
      <c r="H34" s="14"/>
      <c r="J34"/>
    </row>
    <row r="35" spans="1:13" ht="22.5" customHeight="1">
      <c r="A35" s="25" t="s">
        <v>15</v>
      </c>
      <c r="B35" s="18"/>
      <c r="C35" s="17"/>
      <c r="D35" s="18"/>
      <c r="E35" s="17"/>
      <c r="F35" s="6"/>
      <c r="G35" s="7"/>
      <c r="J35"/>
    </row>
    <row r="36" spans="1:13" ht="14.1" customHeight="1">
      <c r="A36" s="25" t="s">
        <v>9</v>
      </c>
      <c r="B36" s="18"/>
      <c r="C36" s="17"/>
      <c r="D36" s="18"/>
      <c r="E36" s="17"/>
      <c r="F36" s="6"/>
      <c r="G36" s="7"/>
      <c r="J36"/>
    </row>
    <row r="37" spans="1:13" ht="14.1" customHeight="1">
      <c r="A37" s="25" t="s">
        <v>10</v>
      </c>
      <c r="B37" s="18"/>
      <c r="C37" s="17"/>
      <c r="D37" s="18">
        <v>2</v>
      </c>
      <c r="E37" s="17">
        <v>0</v>
      </c>
      <c r="F37" s="6"/>
      <c r="G37" s="7"/>
      <c r="J37"/>
      <c r="M37" s="14"/>
    </row>
    <row r="38" spans="1:13" ht="14.1" customHeight="1">
      <c r="A38" s="25" t="s">
        <v>22</v>
      </c>
      <c r="B38" s="18"/>
      <c r="C38" s="17"/>
      <c r="D38" s="18"/>
      <c r="E38" s="17"/>
      <c r="F38" s="6"/>
      <c r="G38" s="7"/>
      <c r="J38"/>
    </row>
    <row r="39" spans="1:13" ht="14.1" customHeight="1">
      <c r="A39" s="25" t="s">
        <v>6</v>
      </c>
      <c r="B39" s="18"/>
      <c r="C39" s="17"/>
      <c r="D39" s="18"/>
      <c r="E39" s="17"/>
      <c r="F39" s="6"/>
      <c r="G39" s="7"/>
      <c r="J39"/>
    </row>
    <row r="40" spans="1:13" ht="14.1" customHeight="1">
      <c r="A40" s="26" t="s">
        <v>1</v>
      </c>
      <c r="B40" s="27">
        <f>SUM(B34:B39)</f>
        <v>0</v>
      </c>
      <c r="C40" s="28"/>
      <c r="D40" s="27">
        <f>SUM(D34:D39)</f>
        <v>2</v>
      </c>
      <c r="E40" s="28">
        <v>0</v>
      </c>
      <c r="F40" s="6"/>
      <c r="G40" s="7"/>
      <c r="J40"/>
    </row>
    <row r="41" spans="1:13">
      <c r="A41" s="19" t="s">
        <v>16</v>
      </c>
      <c r="J41"/>
    </row>
    <row r="43" spans="1:13">
      <c r="A43" s="65" t="s">
        <v>23</v>
      </c>
      <c r="B43" s="66"/>
      <c r="C43" s="66"/>
      <c r="D43" s="66"/>
      <c r="E43" s="66"/>
      <c r="F43" s="66"/>
    </row>
    <row r="44" spans="1:13">
      <c r="A44" s="66"/>
      <c r="B44" s="66"/>
      <c r="C44" s="66"/>
      <c r="D44" s="66"/>
      <c r="E44" s="66"/>
      <c r="F44" s="66"/>
    </row>
    <row r="45" spans="1:13">
      <c r="A45" s="66"/>
      <c r="B45" s="66"/>
      <c r="C45" s="66"/>
      <c r="D45" s="66"/>
      <c r="E45" s="66"/>
      <c r="F45" s="66"/>
    </row>
    <row r="46" spans="1:13" ht="18" customHeight="1">
      <c r="A46" s="66"/>
      <c r="B46" s="66"/>
      <c r="C46" s="66"/>
      <c r="D46" s="66"/>
      <c r="E46" s="66"/>
      <c r="F46" s="66"/>
    </row>
    <row r="47" spans="1:13">
      <c r="A47" s="58" t="s">
        <v>25</v>
      </c>
      <c r="B47" s="59"/>
      <c r="C47" s="59"/>
      <c r="D47" s="59"/>
      <c r="E47" s="59"/>
      <c r="F47" s="59"/>
      <c r="G47"/>
      <c r="H47"/>
      <c r="I47"/>
      <c r="J47"/>
    </row>
    <row r="48" spans="1:13">
      <c r="A48" s="59"/>
      <c r="B48" s="59"/>
      <c r="C48" s="59"/>
      <c r="D48" s="59"/>
      <c r="E48" s="59"/>
      <c r="F48" s="59"/>
      <c r="G48"/>
      <c r="H48"/>
      <c r="I48"/>
      <c r="J48"/>
    </row>
    <row r="49" spans="1:10" ht="23.25" customHeight="1">
      <c r="A49" s="59"/>
      <c r="B49" s="59"/>
      <c r="C49" s="59"/>
      <c r="D49" s="59"/>
      <c r="E49" s="59"/>
      <c r="F49" s="59"/>
      <c r="G49"/>
      <c r="H49"/>
      <c r="I49"/>
      <c r="J49"/>
    </row>
    <row r="50" spans="1:10">
      <c r="A50"/>
      <c r="B50"/>
      <c r="C50"/>
      <c r="D50"/>
      <c r="E50"/>
      <c r="F50"/>
      <c r="G50"/>
      <c r="H50"/>
      <c r="I50"/>
      <c r="J50"/>
    </row>
    <row r="51" spans="1:10">
      <c r="A51" s="31" t="s">
        <v>24</v>
      </c>
      <c r="B51"/>
      <c r="C51"/>
      <c r="D51"/>
      <c r="E51"/>
      <c r="F51"/>
      <c r="G51"/>
      <c r="H51"/>
      <c r="I51"/>
      <c r="J51"/>
    </row>
    <row r="52" spans="1:10">
      <c r="A52"/>
      <c r="B52"/>
      <c r="C52"/>
      <c r="D52"/>
      <c r="E52"/>
      <c r="F52"/>
      <c r="G52"/>
      <c r="H52"/>
      <c r="I52"/>
      <c r="J52"/>
    </row>
    <row r="53" spans="1:10">
      <c r="A53"/>
      <c r="B53"/>
      <c r="C53"/>
      <c r="D53"/>
      <c r="E53"/>
      <c r="F53"/>
      <c r="G53"/>
      <c r="H53"/>
      <c r="I53"/>
      <c r="J53"/>
    </row>
    <row r="54" spans="1:10">
      <c r="A54"/>
      <c r="B54"/>
      <c r="C54"/>
      <c r="D54"/>
      <c r="E54"/>
      <c r="F54"/>
      <c r="G54"/>
      <c r="H54"/>
      <c r="I54"/>
      <c r="J54"/>
    </row>
    <row r="55" spans="1:10">
      <c r="A55"/>
      <c r="B55"/>
      <c r="C55"/>
      <c r="D55"/>
      <c r="E55"/>
      <c r="F55"/>
      <c r="G55"/>
      <c r="H55"/>
      <c r="I55"/>
      <c r="J55"/>
    </row>
    <row r="56" spans="1:10">
      <c r="A56"/>
      <c r="B56"/>
      <c r="C56"/>
      <c r="D56"/>
      <c r="E56"/>
      <c r="F56"/>
      <c r="G56"/>
      <c r="H56"/>
      <c r="I56"/>
      <c r="J56"/>
    </row>
  </sheetData>
  <mergeCells count="11">
    <mergeCell ref="A47:F49"/>
    <mergeCell ref="A1:D1"/>
    <mergeCell ref="D6:E6"/>
    <mergeCell ref="F6:G6"/>
    <mergeCell ref="A43:F46"/>
    <mergeCell ref="B32:C32"/>
    <mergeCell ref="A29:D29"/>
    <mergeCell ref="D32:E32"/>
    <mergeCell ref="B6:C6"/>
    <mergeCell ref="B19:C19"/>
    <mergeCell ref="D19:E19"/>
  </mergeCells>
  <phoneticPr fontId="0" type="noConversion"/>
  <pageMargins left="0.35433070866141736" right="0.27559055118110237" top="0.98425196850393704" bottom="0.78740157480314965" header="0.51181102362204722" footer="0.51181102362204722"/>
  <pageSetup paperSize="9" scale="6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7.06 Notice</vt:lpstr>
      <vt:lpstr>7.06 Tableau 1</vt:lpstr>
    </vt:vector>
  </TitlesOfParts>
  <Company>DEPP-MENJ - Ministère de l'Education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RERS 2022 ; Repères et références statistiques 2022 ;7.21</dc:title>
  <dc:creator>DEPP-MENJ - Ministère de l'Education nationale et de la Jeunesse;Direction de l'évaluation de la prospective et de la performance</dc:creator>
  <cp:lastModifiedBy>Santa Susini</cp:lastModifiedBy>
  <cp:lastPrinted>2019-05-15T09:30:28Z</cp:lastPrinted>
  <dcterms:created xsi:type="dcterms:W3CDTF">1996-10-21T11:03:58Z</dcterms:created>
  <dcterms:modified xsi:type="dcterms:W3CDTF">2023-03-28T13:15:51Z</dcterms:modified>
  <cp:contentStatus>Publié</cp:contentStatus>
</cp:coreProperties>
</file>