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9675" activeTab="2"/>
  </bookViews>
  <sheets>
    <sheet name="3.06 Notice" sheetId="7" r:id="rId1"/>
    <sheet name="3.06 Graph 1" sheetId="8" r:id="rId2"/>
    <sheet name="3.06 Graph 2" sheetId="10" r:id="rId3"/>
  </sheets>
  <externalReferences>
    <externalReference r:id="rId4"/>
  </externalReferences>
  <definedNames>
    <definedName name="Le_système_éducatif_en_Corse">#REF!</definedName>
    <definedName name="Them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  <c r="F14" i="10"/>
  <c r="E14" i="10"/>
  <c r="D14" i="10"/>
  <c r="C14" i="10"/>
  <c r="J12" i="10"/>
  <c r="J16" i="10" s="1"/>
  <c r="I12" i="10"/>
  <c r="I16" i="10" s="1"/>
  <c r="I17" i="10" s="1"/>
  <c r="H12" i="10"/>
  <c r="H16" i="10" s="1"/>
  <c r="H17" i="10" s="1"/>
  <c r="G12" i="10"/>
  <c r="G16" i="10" s="1"/>
  <c r="G17" i="10" s="1"/>
  <c r="F12" i="10"/>
  <c r="F16" i="10" s="1"/>
  <c r="F17" i="10" s="1"/>
  <c r="E12" i="10"/>
  <c r="E16" i="10" s="1"/>
  <c r="E17" i="10" s="1"/>
  <c r="D12" i="10"/>
  <c r="D16" i="10" s="1"/>
  <c r="D17" i="10" s="1"/>
  <c r="C12" i="10"/>
  <c r="C16" i="10" s="1"/>
  <c r="C17" i="10" s="1"/>
  <c r="G11" i="10"/>
  <c r="F11" i="10"/>
  <c r="E11" i="10"/>
  <c r="D11" i="10"/>
  <c r="C11" i="10"/>
  <c r="J10" i="10"/>
  <c r="I10" i="10"/>
  <c r="H10" i="10"/>
  <c r="G10" i="10"/>
  <c r="F10" i="10"/>
  <c r="E10" i="10"/>
  <c r="D10" i="10"/>
  <c r="C10" i="10"/>
  <c r="A6" i="10"/>
  <c r="U14" i="8"/>
  <c r="T14" i="8"/>
  <c r="S14" i="8"/>
  <c r="R14" i="8"/>
  <c r="Q14" i="8"/>
  <c r="P14" i="8"/>
  <c r="O14" i="8"/>
  <c r="N14" i="8"/>
  <c r="U12" i="8"/>
  <c r="U16" i="8" s="1"/>
  <c r="U17" i="8" s="1"/>
  <c r="T12" i="8"/>
  <c r="T16" i="8" s="1"/>
  <c r="T17" i="8" s="1"/>
  <c r="S12" i="8"/>
  <c r="S16" i="8" s="1"/>
  <c r="S17" i="8" s="1"/>
  <c r="R12" i="8"/>
  <c r="R16" i="8" s="1"/>
  <c r="R17" i="8" s="1"/>
  <c r="Q12" i="8"/>
  <c r="Q16" i="8" s="1"/>
  <c r="Q17" i="8" s="1"/>
  <c r="P12" i="8"/>
  <c r="P16" i="8" s="1"/>
  <c r="P17" i="8" s="1"/>
  <c r="O12" i="8"/>
  <c r="O16" i="8" s="1"/>
  <c r="O17" i="8" s="1"/>
  <c r="N12" i="8"/>
  <c r="N16" i="8" s="1"/>
  <c r="N17" i="8" s="1"/>
  <c r="R11" i="8"/>
  <c r="Q11" i="8"/>
  <c r="P11" i="8"/>
  <c r="O11" i="8"/>
  <c r="N11" i="8"/>
  <c r="U10" i="8"/>
  <c r="T10" i="8"/>
  <c r="S10" i="8"/>
  <c r="R10" i="8"/>
  <c r="Q10" i="8"/>
  <c r="P10" i="8"/>
  <c r="O10" i="8"/>
  <c r="N10" i="8"/>
  <c r="A7" i="8" l="1"/>
  <c r="A1" i="8"/>
</calcChain>
</file>

<file path=xl/sharedStrings.xml><?xml version="1.0" encoding="utf-8"?>
<sst xmlns="http://schemas.openxmlformats.org/spreadsheetml/2006/main" count="81" uniqueCount="40">
  <si>
    <t>« À l'heure » ou en avance</t>
  </si>
  <si>
    <t>Effectifs</t>
  </si>
  <si>
    <t>%</t>
  </si>
  <si>
    <t>1 an de retard</t>
  </si>
  <si>
    <t>Au moins 2 ans de retard</t>
  </si>
  <si>
    <t>Total en retard</t>
  </si>
  <si>
    <t>Sommaire</t>
  </si>
  <si>
    <t>Précisions</t>
  </si>
  <si>
    <r>
      <t>Population concernée</t>
    </r>
    <r>
      <rPr>
        <sz val="8"/>
        <color rgb="FF000000"/>
        <rFont val="Arial"/>
        <family val="2"/>
      </rPr>
      <t xml:space="preserve"> - Élèves sous statut scolaire inscrits dans les établissements relevant du ministère en charge de l’Éducation nationale hors établissements régionaux d’enseignement adapté (EREA) et établissements du secteur privé hors contrat.</t>
    </r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</si>
  <si>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</si>
  <si>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</si>
  <si>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</si>
  <si>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</si>
  <si>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</si>
  <si>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</si>
  <si>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</si>
  <si>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</si>
  <si>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</si>
  <si>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</si>
  <si>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Actualisé le</t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</si>
  <si>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</si>
  <si>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Catégorie</t>
  </si>
  <si>
    <t>Colonne1</t>
  </si>
  <si>
    <t>2018</t>
  </si>
  <si>
    <t>2019</t>
  </si>
  <si>
    <t>2020</t>
  </si>
  <si>
    <t>2021</t>
  </si>
  <si>
    <t>2022</t>
  </si>
  <si>
    <t>[1] Évolution du retard à l'entrée en seconde</t>
  </si>
  <si>
    <t>Total entrants en seconde</t>
  </si>
  <si>
    <t>[2] Évolution du retard à l'entrée en seconde professionnelle</t>
  </si>
  <si>
    <t>Champ : Région corse</t>
  </si>
  <si>
    <r>
      <t>Les entrants en seconde :</t>
    </r>
    <r>
      <rPr>
        <sz val="8"/>
        <color rgb="FF000000"/>
        <rFont val="Arial"/>
        <family val="2"/>
      </rPr>
      <t xml:space="preserve"> - Les entrants sont les élèves non scolarisés à ce niveau l’année précédente.</t>
    </r>
  </si>
  <si>
    <t>3.06 Le retard scolaire à l’entrée en seconde GT et professionnelle</t>
  </si>
  <si>
    <t>2023</t>
  </si>
  <si>
    <t>Source : ARCHIPEL</t>
  </si>
  <si>
    <t>2024</t>
  </si>
  <si>
    <t>2025</t>
  </si>
  <si>
    <t>DPSA, RSC 2025</t>
  </si>
  <si>
    <t>SOMMAIRE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</si>
</sst>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A7D00"/>
      <name val="Calibri"/>
      <family val="2"/>
      <scheme val="minor"/>
    </font>
    <font>
      <i/>
      <sz val="1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u/>
      <sz val="10"/>
      <color theme="10"/>
      <name val="MS Sans Serif"/>
    </font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indexed="12"/>
      <name val="Arial"/>
      <family val="2"/>
    </font>
    <font>
      <b/>
      <sz val="12"/>
      <color theme="3"/>
      <name val="Arial"/>
      <family val="2"/>
    </font>
    <font>
      <b/>
      <sz val="15"/>
      <color theme="4"/>
      <name val="Arial"/>
      <family val="2"/>
    </font>
    <font>
      <b/>
      <sz val="14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0" fontId="7" fillId="2" borderId="1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2" fillId="0" borderId="4" applyNumberFormat="0" applyFill="0" applyAlignment="0" applyProtection="0"/>
    <xf numFmtId="0" fontId="13" fillId="0" borderId="5" applyNumberFormat="0" applyFill="0" applyAlignment="0" applyProtection="0"/>
  </cellStyleXfs>
  <cellXfs count="74">
    <xf numFmtId="0" fontId="0" fillId="0" borderId="0" xfId="0"/>
    <xf numFmtId="0" fontId="8" fillId="0" borderId="0" xfId="4" applyFont="1"/>
    <xf numFmtId="0" fontId="9" fillId="0" borderId="0" xfId="2" applyFont="1" applyAlignment="1">
      <alignment horizontal="justify" vertical="center" wrapText="1"/>
    </xf>
    <xf numFmtId="165" fontId="8" fillId="0" borderId="0" xfId="5" applyNumberFormat="1" applyFont="1" applyAlignment="1">
      <alignment horizontal="right" wrapText="1"/>
    </xf>
    <xf numFmtId="0" fontId="2" fillId="0" borderId="0" xfId="5"/>
    <xf numFmtId="0" fontId="2" fillId="0" borderId="0" xfId="4" applyFont="1" applyAlignment="1">
      <alignment horizontal="left" vertical="center" wrapText="1"/>
    </xf>
    <xf numFmtId="14" fontId="8" fillId="0" borderId="0" xfId="5" applyNumberFormat="1" applyFont="1" applyAlignment="1">
      <alignment horizontal="right" wrapText="1"/>
    </xf>
    <xf numFmtId="0" fontId="14" fillId="0" borderId="3" xfId="9"/>
    <xf numFmtId="0" fontId="15" fillId="0" borderId="0" xfId="10" applyAlignment="1">
      <alignment vertical="center" wrapText="1"/>
    </xf>
    <xf numFmtId="0" fontId="12" fillId="0" borderId="4" xfId="7" applyAlignment="1">
      <alignment vertical="center" wrapText="1"/>
    </xf>
    <xf numFmtId="0" fontId="2" fillId="0" borderId="0" xfId="5" applyFont="1"/>
    <xf numFmtId="0" fontId="8" fillId="0" borderId="0" xfId="5" applyFont="1"/>
    <xf numFmtId="0" fontId="3" fillId="0" borderId="0" xfId="5" applyFont="1" applyFill="1" applyAlignment="1">
      <alignment vertical="center" wrapText="1"/>
    </xf>
    <xf numFmtId="0" fontId="6" fillId="0" borderId="0" xfId="5" applyFont="1" applyFill="1" applyAlignment="1">
      <alignment vertical="center" wrapText="1"/>
    </xf>
    <xf numFmtId="0" fontId="6" fillId="0" borderId="0" xfId="5" applyFont="1" applyAlignment="1">
      <alignment wrapText="1"/>
    </xf>
    <xf numFmtId="0" fontId="4" fillId="0" borderId="0" xfId="5" applyFont="1" applyAlignment="1">
      <alignment wrapText="1"/>
    </xf>
    <xf numFmtId="0" fontId="3" fillId="0" borderId="0" xfId="5" applyFont="1" applyFill="1" applyAlignment="1">
      <alignment vertical="center"/>
    </xf>
    <xf numFmtId="0" fontId="3" fillId="0" borderId="0" xfId="5" applyFont="1" applyAlignment="1">
      <alignment vertical="center" wrapText="1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wrapText="1"/>
    </xf>
    <xf numFmtId="0" fontId="5" fillId="0" borderId="0" xfId="5" applyFont="1"/>
    <xf numFmtId="0" fontId="5" fillId="0" borderId="0" xfId="5" quotePrefix="1" applyFont="1"/>
    <xf numFmtId="0" fontId="16" fillId="0" borderId="0" xfId="11" applyAlignment="1"/>
    <xf numFmtId="0" fontId="2" fillId="0" borderId="0" xfId="11" applyFont="1"/>
    <xf numFmtId="0" fontId="2" fillId="0" borderId="0" xfId="11" applyFont="1" applyBorder="1"/>
    <xf numFmtId="0" fontId="2" fillId="0" borderId="0" xfId="11" applyFont="1" applyBorder="1" applyAlignment="1">
      <alignment horizontal="right"/>
    </xf>
    <xf numFmtId="0" fontId="13" fillId="0" borderId="0" xfId="8" applyBorder="1" applyAlignment="1">
      <alignment vertical="center"/>
    </xf>
    <xf numFmtId="0" fontId="2" fillId="0" borderId="0" xfId="1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Border="1" applyAlignment="1">
      <alignment horizontal="right" vertical="center"/>
    </xf>
    <xf numFmtId="0" fontId="3" fillId="0" borderId="0" xfId="11" applyFont="1" applyAlignment="1">
      <alignment vertical="center"/>
    </xf>
    <xf numFmtId="0" fontId="5" fillId="0" borderId="0" xfId="11" quotePrefix="1" applyFont="1" applyBorder="1" applyAlignment="1">
      <alignment vertical="center"/>
    </xf>
    <xf numFmtId="0" fontId="12" fillId="0" borderId="4" xfId="7" applyAlignment="1">
      <alignment vertical="center"/>
    </xf>
    <xf numFmtId="0" fontId="12" fillId="0" borderId="0" xfId="7" applyBorder="1" applyAlignment="1">
      <alignment vertical="center" wrapText="1"/>
    </xf>
    <xf numFmtId="3" fontId="18" fillId="0" borderId="0" xfId="5" applyNumberFormat="1" applyFont="1" applyFill="1" applyBorder="1" applyAlignment="1">
      <alignment horizontal="right"/>
    </xf>
    <xf numFmtId="0" fontId="4" fillId="0" borderId="6" xfId="16" applyFont="1" applyFill="1" applyBorder="1" applyAlignment="1">
      <alignment vertical="center" wrapText="1"/>
    </xf>
    <xf numFmtId="0" fontId="19" fillId="0" borderId="6" xfId="16" applyFont="1" applyFill="1" applyBorder="1" applyAlignment="1">
      <alignment vertical="center" wrapText="1"/>
    </xf>
    <xf numFmtId="0" fontId="4" fillId="0" borderId="6" xfId="16" applyFont="1" applyFill="1" applyBorder="1" applyAlignment="1">
      <alignment horizontal="right" vertical="center" wrapText="1"/>
    </xf>
    <xf numFmtId="0" fontId="4" fillId="0" borderId="7" xfId="16" applyFont="1" applyFill="1" applyBorder="1" applyAlignment="1">
      <alignment horizontal="right" vertical="center" wrapText="1"/>
    </xf>
    <xf numFmtId="0" fontId="18" fillId="0" borderId="0" xfId="16" applyFont="1" applyFill="1" applyBorder="1" applyAlignment="1">
      <alignment vertical="center" wrapText="1"/>
    </xf>
    <xf numFmtId="164" fontId="18" fillId="0" borderId="2" xfId="5" applyNumberFormat="1" applyFont="1" applyFill="1" applyBorder="1" applyAlignment="1">
      <alignment wrapText="1"/>
    </xf>
    <xf numFmtId="164" fontId="18" fillId="0" borderId="0" xfId="11" applyNumberFormat="1" applyFont="1" applyFill="1" applyAlignment="1">
      <alignment horizontal="right" vertical="center"/>
    </xf>
    <xf numFmtId="0" fontId="4" fillId="0" borderId="0" xfId="16" applyFont="1" applyFill="1" applyBorder="1" applyAlignment="1">
      <alignment vertical="center" wrapText="1"/>
    </xf>
    <xf numFmtId="3" fontId="4" fillId="0" borderId="0" xfId="16" applyNumberFormat="1" applyFont="1" applyFill="1" applyBorder="1" applyAlignment="1">
      <alignment horizontal="right" vertical="center"/>
    </xf>
    <xf numFmtId="0" fontId="19" fillId="0" borderId="0" xfId="16" applyFont="1" applyFill="1" applyBorder="1" applyAlignment="1">
      <alignment vertical="center" wrapText="1"/>
    </xf>
    <xf numFmtId="164" fontId="4" fillId="0" borderId="0" xfId="16" applyNumberFormat="1" applyFont="1" applyFill="1" applyBorder="1" applyAlignment="1">
      <alignment horizontal="right" vertical="center"/>
    </xf>
    <xf numFmtId="0" fontId="4" fillId="0" borderId="0" xfId="11" applyFont="1" applyBorder="1" applyAlignment="1">
      <alignment vertical="center"/>
    </xf>
    <xf numFmtId="0" fontId="4" fillId="0" borderId="0" xfId="11" applyFont="1" applyBorder="1" applyAlignment="1">
      <alignment horizontal="left" vertical="center"/>
    </xf>
    <xf numFmtId="3" fontId="4" fillId="0" borderId="0" xfId="11" applyNumberFormat="1" applyFont="1" applyBorder="1" applyAlignment="1">
      <alignment horizontal="right" vertical="center"/>
    </xf>
    <xf numFmtId="3" fontId="4" fillId="0" borderId="0" xfId="11" applyNumberFormat="1" applyFont="1" applyAlignment="1">
      <alignment vertical="center"/>
    </xf>
    <xf numFmtId="0" fontId="18" fillId="0" borderId="0" xfId="11" applyFont="1" applyBorder="1" applyAlignment="1">
      <alignment vertical="center"/>
    </xf>
    <xf numFmtId="0" fontId="18" fillId="0" borderId="0" xfId="11" applyFont="1" applyBorder="1" applyAlignment="1">
      <alignment horizontal="right" vertical="center"/>
    </xf>
    <xf numFmtId="0" fontId="18" fillId="0" borderId="0" xfId="11" applyFont="1" applyAlignment="1">
      <alignment vertical="center"/>
    </xf>
    <xf numFmtId="3" fontId="20" fillId="0" borderId="0" xfId="11" applyNumberFormat="1" applyFont="1" applyBorder="1" applyAlignment="1">
      <alignment horizontal="right" vertical="center"/>
    </xf>
    <xf numFmtId="164" fontId="20" fillId="0" borderId="0" xfId="11" applyNumberFormat="1" applyFont="1" applyBorder="1" applyAlignment="1">
      <alignment horizontal="right" vertical="center"/>
    </xf>
    <xf numFmtId="0" fontId="4" fillId="0" borderId="0" xfId="11" applyFont="1" applyBorder="1" applyAlignment="1">
      <alignment horizontal="right" vertical="center"/>
    </xf>
    <xf numFmtId="0" fontId="4" fillId="0" borderId="0" xfId="11" applyFont="1" applyAlignment="1">
      <alignment vertical="center"/>
    </xf>
    <xf numFmtId="0" fontId="18" fillId="0" borderId="0" xfId="11" quotePrefix="1" applyFont="1" applyBorder="1" applyAlignment="1">
      <alignment vertical="center"/>
    </xf>
    <xf numFmtId="0" fontId="12" fillId="0" borderId="0" xfId="7" applyBorder="1" applyAlignment="1">
      <alignment horizontal="left" vertical="center" wrapText="1"/>
    </xf>
    <xf numFmtId="0" fontId="21" fillId="0" borderId="0" xfId="11" applyFont="1"/>
    <xf numFmtId="0" fontId="22" fillId="0" borderId="0" xfId="9" applyFont="1" applyBorder="1" applyAlignment="1"/>
    <xf numFmtId="0" fontId="14" fillId="0" borderId="0" xfId="9" applyBorder="1" applyAlignment="1"/>
    <xf numFmtId="0" fontId="11" fillId="0" borderId="0" xfId="15"/>
    <xf numFmtId="0" fontId="23" fillId="0" borderId="3" xfId="17" applyFont="1" applyBorder="1" applyAlignment="1">
      <alignment vertical="center" wrapText="1"/>
    </xf>
    <xf numFmtId="0" fontId="23" fillId="0" borderId="0" xfId="17" applyFont="1" applyBorder="1" applyAlignment="1">
      <alignment vertical="center" wrapText="1"/>
    </xf>
    <xf numFmtId="0" fontId="21" fillId="0" borderId="0" xfId="18" applyFont="1" applyBorder="1" applyAlignment="1">
      <alignment vertical="center"/>
    </xf>
    <xf numFmtId="0" fontId="13" fillId="0" borderId="0" xfId="18" applyBorder="1" applyAlignment="1">
      <alignment vertical="center"/>
    </xf>
    <xf numFmtId="0" fontId="18" fillId="0" borderId="0" xfId="11" applyFont="1" applyBorder="1"/>
    <xf numFmtId="0" fontId="18" fillId="0" borderId="0" xfId="11" applyFont="1" applyBorder="1" applyAlignment="1">
      <alignment horizontal="right"/>
    </xf>
    <xf numFmtId="0" fontId="18" fillId="0" borderId="0" xfId="11" applyFont="1"/>
    <xf numFmtId="0" fontId="19" fillId="0" borderId="6" xfId="16" applyFont="1" applyFill="1" applyBorder="1" applyAlignment="1">
      <alignment horizontal="right" vertical="center" wrapText="1"/>
    </xf>
    <xf numFmtId="0" fontId="4" fillId="0" borderId="7" xfId="11" applyFont="1" applyFill="1" applyBorder="1" applyAlignment="1">
      <alignment horizontal="right" vertical="center" wrapText="1"/>
    </xf>
    <xf numFmtId="0" fontId="18" fillId="0" borderId="0" xfId="11" quotePrefix="1" applyFont="1" applyAlignment="1">
      <alignment horizontal="left" vertical="center"/>
    </xf>
    <xf numFmtId="0" fontId="23" fillId="0" borderId="3" xfId="17" applyFont="1" applyBorder="1" applyAlignment="1">
      <alignment horizontal="center" vertical="center" wrapText="1"/>
    </xf>
  </cellXfs>
  <cellStyles count="19">
    <cellStyle name="Calcul" xfId="1" builtinId="22" customBuiltin="1"/>
    <cellStyle name="Lien hypertexte" xfId="15" builtinId="8"/>
    <cellStyle name="Lien hypertexte 2" xfId="6"/>
    <cellStyle name="Lien hypertexte 2 2" xfId="10"/>
    <cellStyle name="Normal" xfId="0" builtinId="0"/>
    <cellStyle name="Normal 2" xfId="2"/>
    <cellStyle name="Normal 2 2" xfId="5"/>
    <cellStyle name="Normal 2_TC_A1" xfId="4"/>
    <cellStyle name="Normal 3" xfId="11"/>
    <cellStyle name="Normal 4" xfId="12"/>
    <cellStyle name="Normal 4 2" xfId="16"/>
    <cellStyle name="Pourcentage 2" xfId="3"/>
    <cellStyle name="Pourcentage 2 2" xfId="13"/>
    <cellStyle name="Pourcentage 3" xfId="14"/>
    <cellStyle name="Titre 1 2" xfId="9"/>
    <cellStyle name="Titre 2" xfId="7" builtinId="17"/>
    <cellStyle name="Titre 2 2" xfId="17"/>
    <cellStyle name="Titre 3" xfId="8" builtinId="18"/>
    <cellStyle name="Titre 3 2" xfId="18"/>
  </cellStyles>
  <dxfs count="51"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/>
        </left>
        <right style="hair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50"/>
      <tableStyleElement type="headerRow" dxfId="49"/>
      <tableStyleElement type="totalRow" dxfId="4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'[1]3.06 Graph 1'!$A$6</c:f>
          <c:strCache>
            <c:ptCount val="1"/>
            <c:pt idx="0">
              <c:v>[1] Évolution du retard à l'entrée en seconde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4825110390812437E-2"/>
          <c:y val="0.18421265426928018"/>
          <c:w val="0.93953386073261924"/>
          <c:h val="0.55400457921483215"/>
        </c:manualLayout>
      </c:layout>
      <c:lineChart>
        <c:grouping val="standard"/>
        <c:varyColors val="0"/>
        <c:ser>
          <c:idx val="0"/>
          <c:order val="0"/>
          <c:tx>
            <c:strRef>
              <c:f>'[1]3.06 Graph 1'!$A$17</c:f>
              <c:strCache>
                <c:ptCount val="1"/>
                <c:pt idx="0">
                  <c:v>Total en retard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'[1]3.06 Graph 1'!$C$9:$J$9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'[1]3.06 Graph 1'!$C$17:$J$17</c:f>
              <c:numCache>
                <c:formatCode>#\ ##0.0</c:formatCode>
                <c:ptCount val="8"/>
                <c:pt idx="0">
                  <c:v>8.4</c:v>
                </c:pt>
                <c:pt idx="1">
                  <c:v>7.0000000000000009</c:v>
                </c:pt>
                <c:pt idx="2">
                  <c:v>7.0000000000000009</c:v>
                </c:pt>
                <c:pt idx="3">
                  <c:v>5.7999999999999989</c:v>
                </c:pt>
                <c:pt idx="4">
                  <c:v>4.6000000000000005</c:v>
                </c:pt>
                <c:pt idx="5">
                  <c:v>4.5000000000000009</c:v>
                </c:pt>
                <c:pt idx="6">
                  <c:v>4.7</c:v>
                </c:pt>
                <c:pt idx="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4-4A0B-BD07-47874588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  <c:min val="3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'[1]3.06 Graph 2'!$A$6</c:f>
          <c:strCache>
            <c:ptCount val="1"/>
            <c:pt idx="0">
              <c:v>[2] Évolution du retard à l'entrée en seconde professionnelle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CF-4390-87BC-66472A542518}"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CF-4390-87BC-66472A542518}"/>
                </c:ext>
              </c:extLst>
            </c:dLbl>
            <c:dLbl>
              <c:idx val="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CF-4390-87BC-66472A542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'[1]3.06 Graph 2'!$C$9:$I$9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'[1]3.06 Graph 2'!$C$17:$I$17</c:f>
              <c:numCache>
                <c:formatCode>#\ ##0.0</c:formatCode>
                <c:ptCount val="7"/>
                <c:pt idx="0">
                  <c:v>33.5</c:v>
                </c:pt>
                <c:pt idx="1">
                  <c:v>29.799999999999997</c:v>
                </c:pt>
                <c:pt idx="2">
                  <c:v>26.5</c:v>
                </c:pt>
                <c:pt idx="3">
                  <c:v>26.3</c:v>
                </c:pt>
                <c:pt idx="4">
                  <c:v>20.999999999999996</c:v>
                </c:pt>
                <c:pt idx="5">
                  <c:v>20.599999999999998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CF-4390-87BC-66472A54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  <c:min val="20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'[1]3.06 Graph 2'!$A$6</c:f>
          <c:strCache>
            <c:ptCount val="1"/>
            <c:pt idx="0">
              <c:v>[2] Évolution du retard à l'entrée en seconde professionnelle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'[1]3.06 Graph 2'!$C$9:$J$9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'[1]3.06 Graph 2'!$C$17:$J$17</c:f>
              <c:numCache>
                <c:formatCode>#\ ##0.0</c:formatCode>
                <c:ptCount val="8"/>
                <c:pt idx="0">
                  <c:v>33.5</c:v>
                </c:pt>
                <c:pt idx="1">
                  <c:v>29.799999999999997</c:v>
                </c:pt>
                <c:pt idx="2">
                  <c:v>26.5</c:v>
                </c:pt>
                <c:pt idx="3">
                  <c:v>26.3</c:v>
                </c:pt>
                <c:pt idx="4">
                  <c:v>20.999999999999996</c:v>
                </c:pt>
                <c:pt idx="5">
                  <c:v>20.599999999999998</c:v>
                </c:pt>
                <c:pt idx="6">
                  <c:v>20.3</c:v>
                </c:pt>
                <c:pt idx="7" formatCode="General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B0-4774-84DE-E9BBB301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  <c:min val="10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1543050</xdr:colOff>
      <xdr:row>23</xdr:row>
      <xdr:rowOff>180975</xdr:rowOff>
    </xdr:from>
    <xdr:to>
      <xdr:col>21</xdr:col>
      <xdr:colOff>542925</xdr:colOff>
      <xdr:row>37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24</xdr:row>
      <xdr:rowOff>76199</xdr:rowOff>
    </xdr:from>
    <xdr:to>
      <xdr:col>6</xdr:col>
      <xdr:colOff>28574</xdr:colOff>
      <xdr:row>38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24</xdr:row>
      <xdr:rowOff>76199</xdr:rowOff>
    </xdr:from>
    <xdr:to>
      <xdr:col>6</xdr:col>
      <xdr:colOff>28574</xdr:colOff>
      <xdr:row>38</xdr:row>
      <xdr:rowOff>133350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5\ANNUAIRE\RRS%202025-2026_vd_version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2 Tableau 1 "/>
      <sheetName val="1.03 Notice"/>
      <sheetName val="1.03 Tableau 1"/>
      <sheetName val="1.04 Notice"/>
      <sheetName val="1.04 Graph 1 "/>
      <sheetName val="1,04 Graph 2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 "/>
      <sheetName val="2.07 Tableau 1 "/>
      <sheetName val="2.07 Tableau 2 "/>
      <sheetName val="2.07 Tableau 3 "/>
      <sheetName val="3.01 Notice"/>
      <sheetName val="3.01 Graphique 1 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6 Tableau 4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5.01 Notice"/>
      <sheetName val="5.01 Graphique 1"/>
      <sheetName val="5.01 Tableau 2"/>
      <sheetName val="5.01 Tableau 3"/>
      <sheetName val="5.01 Tableau 4"/>
      <sheetName val="5.01 Tableau 5"/>
      <sheetName val="5.01 Tableau 6"/>
      <sheetName val="5.01 Tableau 7"/>
      <sheetName val="5.02 Notice"/>
      <sheetName val="5.02 Graphique 1"/>
      <sheetName val="5.02 Tableau 2"/>
      <sheetName val="5.02 Graphique 3"/>
      <sheetName val="5.02 Graphique 4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2 Notice"/>
      <sheetName val="8.02 Graphique 1"/>
      <sheetName val="8.02 Tableau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7">
          <cell r="A17" t="str">
            <v>[2] Évolution du retard à l'entrée en seconde professionnelle</v>
          </cell>
        </row>
      </sheetData>
      <sheetData sheetId="57">
        <row r="6">
          <cell r="A6" t="str">
            <v>[1] Évolution du retard à l'entrée en seconde</v>
          </cell>
        </row>
        <row r="9">
          <cell r="C9" t="str">
            <v>2018</v>
          </cell>
          <cell r="D9" t="str">
            <v>2019</v>
          </cell>
          <cell r="E9" t="str">
            <v>2020</v>
          </cell>
          <cell r="F9" t="str">
            <v>2021</v>
          </cell>
          <cell r="G9" t="str">
            <v>2022</v>
          </cell>
          <cell r="H9" t="str">
            <v>2023</v>
          </cell>
          <cell r="I9" t="str">
            <v>2024</v>
          </cell>
          <cell r="J9" t="str">
            <v>2025</v>
          </cell>
        </row>
        <row r="17">
          <cell r="A17" t="str">
            <v>Total en retard</v>
          </cell>
          <cell r="C17">
            <v>8.4</v>
          </cell>
          <cell r="D17">
            <v>7.0000000000000009</v>
          </cell>
          <cell r="E17">
            <v>7.0000000000000009</v>
          </cell>
          <cell r="F17">
            <v>5.7999999999999989</v>
          </cell>
          <cell r="G17">
            <v>4.6000000000000005</v>
          </cell>
          <cell r="H17">
            <v>4.5000000000000009</v>
          </cell>
          <cell r="I17">
            <v>4.7</v>
          </cell>
          <cell r="J17">
            <v>3.8</v>
          </cell>
        </row>
      </sheetData>
      <sheetData sheetId="58">
        <row r="6">
          <cell r="A6" t="str">
            <v>[2] Évolution du retard à l'entrée en seconde professionnelle</v>
          </cell>
        </row>
        <row r="9">
          <cell r="C9" t="str">
            <v>2018</v>
          </cell>
          <cell r="D9" t="str">
            <v>2019</v>
          </cell>
          <cell r="E9" t="str">
            <v>2020</v>
          </cell>
          <cell r="F9" t="str">
            <v>2021</v>
          </cell>
          <cell r="G9" t="str">
            <v>2022</v>
          </cell>
          <cell r="H9" t="str">
            <v>2023</v>
          </cell>
          <cell r="I9" t="str">
            <v>2024</v>
          </cell>
          <cell r="J9" t="str">
            <v>2025</v>
          </cell>
        </row>
        <row r="17">
          <cell r="C17">
            <v>33.5</v>
          </cell>
          <cell r="D17">
            <v>29.799999999999997</v>
          </cell>
          <cell r="E17">
            <v>26.5</v>
          </cell>
          <cell r="F17">
            <v>26.3</v>
          </cell>
          <cell r="G17">
            <v>20.999999999999996</v>
          </cell>
          <cell r="H17">
            <v>20.599999999999998</v>
          </cell>
          <cell r="I17">
            <v>20.3</v>
          </cell>
          <cell r="J17">
            <v>16.899999999999999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tables/table1.xml><?xml version="1.0" encoding="utf-8"?>
<table xmlns="http://schemas.openxmlformats.org/spreadsheetml/2006/main" id="3" name="RSCTabCourbe_donnees37" displayName="RSCTabCourbe_donnees37" ref="L9:U15" totalsRowShown="0" headerRowDxfId="47" dataDxfId="45" totalsRowDxfId="44" headerRowBorderDxfId="46">
  <autoFilter ref="L9:U15"/>
  <tableColumns count="10">
    <tableColumn id="1" name="Catégorie" dataDxfId="43" totalsRowDxfId="42"/>
    <tableColumn id="2" name="Colonne1" dataDxfId="41" totalsRowDxfId="40"/>
    <tableColumn id="3" name="2018" dataDxfId="39" totalsRowDxfId="38">
      <calculatedColumnFormula>88.4+3.1</calculatedColumnFormula>
    </tableColumn>
    <tableColumn id="4" name="2019" dataDxfId="37" totalsRowDxfId="36">
      <calculatedColumnFormula>89.7+3.3</calculatedColumnFormula>
    </tableColumn>
    <tableColumn id="5" name="2020" dataDxfId="35" totalsRowDxfId="34">
      <calculatedColumnFormula>89.5+3.5</calculatedColumnFormula>
    </tableColumn>
    <tableColumn id="6" name="2021" dataDxfId="33" totalsRowDxfId="32">
      <calculatedColumnFormula>90.6+3.6</calculatedColumnFormula>
    </tableColumn>
    <tableColumn id="7" name="2022" dataDxfId="31" totalsRowDxfId="30"/>
    <tableColumn id="8" name="2023" dataDxfId="29" totalsRowDxfId="28" dataCellStyle="Normal 2"/>
    <tableColumn id="9" name="2024" dataDxfId="27" totalsRowDxfId="26"/>
    <tableColumn id="10" name="2025" dataDxfId="25" totalsRowDxfId="24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6" name="RSCTabCourbe_donnees3" displayName="RSCTabCourbe_donnees3" ref="A9:J15" totalsRowShown="0" headerRowDxfId="23" dataDxfId="21" totalsRowDxfId="20" headerRowBorderDxfId="22">
  <tableColumns count="10">
    <tableColumn id="1" name="Catégorie" dataDxfId="19" totalsRowDxfId="18"/>
    <tableColumn id="2" name="Colonne1" dataDxfId="17" totalsRowDxfId="16"/>
    <tableColumn id="3" name="2018" dataDxfId="15" totalsRowDxfId="14">
      <calculatedColumnFormula>0.4+66.1</calculatedColumnFormula>
    </tableColumn>
    <tableColumn id="4" name="2019" dataDxfId="13" totalsRowDxfId="12">
      <calculatedColumnFormula>0.2+70</calculatedColumnFormula>
    </tableColumn>
    <tableColumn id="5" name="2020" dataDxfId="11" totalsRowDxfId="10">
      <calculatedColumnFormula>0.4+73.2</calculatedColumnFormula>
    </tableColumn>
    <tableColumn id="6" name="2021" dataDxfId="9" totalsRowDxfId="8">
      <calculatedColumnFormula>0.6+73</calculatedColumnFormula>
    </tableColumn>
    <tableColumn id="7" name="2022" dataDxfId="7" totalsRowDxfId="6">
      <calculatedColumnFormula>0.4+78.7</calculatedColumnFormula>
    </tableColumn>
    <tableColumn id="8" name="2023" dataDxfId="5" totalsRowDxfId="4"/>
    <tableColumn id="9" name="2024" dataDxfId="3" totalsRowDxfId="2"/>
    <tableColumn id="10" name="2025" dataDxfId="1" totalsRowDxfId="0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"/>
  <sheetViews>
    <sheetView showGridLines="0" zoomScaleNormal="100" zoomScaleSheetLayoutView="110" workbookViewId="0">
      <selection activeCell="A9" sqref="A9"/>
    </sheetView>
  </sheetViews>
  <sheetFormatPr baseColWidth="10" defaultRowHeight="12.75" x14ac:dyDescent="0.2"/>
  <cols>
    <col min="1" max="1" width="91.28515625" style="4" customWidth="1"/>
    <col min="2" max="16384" width="11.42578125" style="4"/>
  </cols>
  <sheetData>
    <row r="1" spans="1:1" x14ac:dyDescent="0.2">
      <c r="A1" s="1" t="s">
        <v>38</v>
      </c>
    </row>
    <row r="2" spans="1:1" x14ac:dyDescent="0.2">
      <c r="A2" s="3" t="s">
        <v>19</v>
      </c>
    </row>
    <row r="3" spans="1:1" x14ac:dyDescent="0.2">
      <c r="A3" s="6">
        <v>45978</v>
      </c>
    </row>
    <row r="4" spans="1:1" ht="20.25" thickBot="1" x14ac:dyDescent="0.35">
      <c r="A4" s="7" t="s">
        <v>16</v>
      </c>
    </row>
    <row r="5" spans="1:1" ht="13.5" thickTop="1" x14ac:dyDescent="0.2"/>
    <row r="6" spans="1:1" ht="25.5" x14ac:dyDescent="0.2">
      <c r="A6" s="5" t="s">
        <v>17</v>
      </c>
    </row>
    <row r="7" spans="1:1" x14ac:dyDescent="0.2">
      <c r="A7" s="8" t="s">
        <v>18</v>
      </c>
    </row>
    <row r="9" spans="1:1" s="10" customFormat="1" ht="17.25" thickBot="1" x14ac:dyDescent="0.25">
      <c r="A9" s="9" t="s">
        <v>33</v>
      </c>
    </row>
    <row r="10" spans="1:1" s="10" customFormat="1" ht="13.5" thickTop="1" x14ac:dyDescent="0.2">
      <c r="A10" s="11"/>
    </row>
    <row r="11" spans="1:1" s="10" customFormat="1" x14ac:dyDescent="0.2">
      <c r="A11" s="11"/>
    </row>
    <row r="12" spans="1:1" s="10" customFormat="1" x14ac:dyDescent="0.2">
      <c r="A12" s="11"/>
    </row>
    <row r="13" spans="1:1" s="10" customFormat="1" x14ac:dyDescent="0.2"/>
    <row r="14" spans="1:1" s="10" customFormat="1" x14ac:dyDescent="0.2">
      <c r="A14" s="12" t="s">
        <v>6</v>
      </c>
    </row>
    <row r="15" spans="1:1" s="10" customFormat="1" ht="15" customHeight="1" x14ac:dyDescent="0.2">
      <c r="A15" s="13" t="s">
        <v>28</v>
      </c>
    </row>
    <row r="16" spans="1:1" s="10" customFormat="1" ht="15" customHeight="1" x14ac:dyDescent="0.2">
      <c r="A16" s="13" t="s">
        <v>30</v>
      </c>
    </row>
    <row r="17" spans="1:1" s="10" customFormat="1" ht="15" customHeight="1" x14ac:dyDescent="0.2">
      <c r="A17" s="14"/>
    </row>
    <row r="18" spans="1:1" s="10" customFormat="1" x14ac:dyDescent="0.2">
      <c r="A18" s="15"/>
    </row>
    <row r="19" spans="1:1" s="10" customFormat="1" x14ac:dyDescent="0.2">
      <c r="A19" s="15"/>
    </row>
    <row r="20" spans="1:1" s="10" customFormat="1" x14ac:dyDescent="0.2">
      <c r="A20" s="15"/>
    </row>
    <row r="21" spans="1:1" s="10" customFormat="1" x14ac:dyDescent="0.2">
      <c r="A21" s="15"/>
    </row>
    <row r="22" spans="1:1" s="10" customFormat="1" x14ac:dyDescent="0.2">
      <c r="A22" s="15"/>
    </row>
    <row r="23" spans="1:1" s="10" customFormat="1" ht="35.1" customHeight="1" x14ac:dyDescent="0.2">
      <c r="A23" s="16" t="s">
        <v>7</v>
      </c>
    </row>
    <row r="24" spans="1:1" s="10" customFormat="1" ht="33.75" x14ac:dyDescent="0.2">
      <c r="A24" s="2" t="s">
        <v>8</v>
      </c>
    </row>
    <row r="25" spans="1:1" s="10" customFormat="1" x14ac:dyDescent="0.2">
      <c r="A25" s="2" t="s">
        <v>32</v>
      </c>
    </row>
    <row r="26" spans="1:1" s="10" customFormat="1" ht="35.1" customHeight="1" x14ac:dyDescent="0.2">
      <c r="A26" s="17" t="s">
        <v>9</v>
      </c>
    </row>
    <row r="27" spans="1:1" s="10" customFormat="1" x14ac:dyDescent="0.2">
      <c r="A27" s="18" t="s">
        <v>10</v>
      </c>
    </row>
    <row r="28" spans="1:1" s="10" customFormat="1" x14ac:dyDescent="0.2">
      <c r="A28" s="18"/>
    </row>
    <row r="29" spans="1:1" s="10" customFormat="1" x14ac:dyDescent="0.2">
      <c r="A29" s="18"/>
    </row>
    <row r="30" spans="1:1" s="10" customFormat="1" x14ac:dyDescent="0.2"/>
    <row r="31" spans="1:1" s="10" customFormat="1" ht="22.5" x14ac:dyDescent="0.2">
      <c r="A31" s="19" t="s">
        <v>11</v>
      </c>
    </row>
    <row r="32" spans="1:1" s="10" customFormat="1" x14ac:dyDescent="0.2">
      <c r="A32" s="20"/>
    </row>
    <row r="33" spans="1:1" s="10" customFormat="1" x14ac:dyDescent="0.2">
      <c r="A33" s="16" t="s">
        <v>12</v>
      </c>
    </row>
    <row r="34" spans="1:1" s="10" customFormat="1" x14ac:dyDescent="0.2">
      <c r="A34" s="20"/>
    </row>
    <row r="35" spans="1:1" s="10" customFormat="1" x14ac:dyDescent="0.2">
      <c r="A35" s="20" t="s">
        <v>13</v>
      </c>
    </row>
    <row r="36" spans="1:1" s="10" customFormat="1" x14ac:dyDescent="0.2">
      <c r="A36" s="21" t="s">
        <v>20</v>
      </c>
    </row>
    <row r="37" spans="1:1" s="10" customFormat="1" x14ac:dyDescent="0.2">
      <c r="A37" s="20" t="s">
        <v>14</v>
      </c>
    </row>
    <row r="38" spans="1:1" s="10" customFormat="1" x14ac:dyDescent="0.2">
      <c r="A38" s="20" t="s">
        <v>15</v>
      </c>
    </row>
    <row r="39" spans="1:1" s="10" customFormat="1" x14ac:dyDescent="0.2"/>
    <row r="40" spans="1:1" s="10" customFormat="1" x14ac:dyDescent="0.2"/>
    <row r="41" spans="1:1" s="10" customFormat="1" x14ac:dyDescent="0.2"/>
    <row r="42" spans="1:1" s="10" customFormat="1" x14ac:dyDescent="0.2"/>
    <row r="43" spans="1:1" s="10" customFormat="1" x14ac:dyDescent="0.2"/>
    <row r="44" spans="1:1" s="10" customFormat="1" x14ac:dyDescent="0.2"/>
    <row r="45" spans="1:1" s="10" customFormat="1" x14ac:dyDescent="0.2"/>
    <row r="46" spans="1:1" s="10" customFormat="1" x14ac:dyDescent="0.2"/>
    <row r="47" spans="1:1" s="10" customFormat="1" x14ac:dyDescent="0.2"/>
    <row r="48" spans="1:1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pans="1:1" s="10" customFormat="1" x14ac:dyDescent="0.2"/>
    <row r="82" spans="1:1" s="10" customFormat="1" x14ac:dyDescent="0.2"/>
    <row r="83" spans="1:1" s="10" customFormat="1" x14ac:dyDescent="0.2"/>
    <row r="84" spans="1:1" s="10" customFormat="1" x14ac:dyDescent="0.2"/>
    <row r="85" spans="1:1" s="10" customFormat="1" x14ac:dyDescent="0.2"/>
    <row r="86" spans="1:1" s="10" customFormat="1" x14ac:dyDescent="0.2"/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2"/>
  <sheetViews>
    <sheetView showGridLines="0" topLeftCell="L19" zoomScaleNormal="100" zoomScaleSheetLayoutView="100" workbookViewId="0">
      <selection activeCell="AA16" sqref="AA16"/>
    </sheetView>
  </sheetViews>
  <sheetFormatPr baseColWidth="10" defaultRowHeight="0" customHeight="1" zeroHeight="1" x14ac:dyDescent="0.2"/>
  <cols>
    <col min="1" max="1" width="43.28515625" style="24" customWidth="1"/>
    <col min="2" max="2" width="10.7109375" style="25" customWidth="1"/>
    <col min="3" max="3" width="9" style="25" customWidth="1"/>
    <col min="4" max="4" width="7.7109375" style="25" customWidth="1"/>
    <col min="5" max="5" width="9.28515625" style="25" customWidth="1"/>
    <col min="6" max="6" width="6.85546875" style="23" customWidth="1"/>
    <col min="7" max="7" width="7.42578125" style="23" customWidth="1"/>
    <col min="8" max="8" width="7.28515625" style="23" customWidth="1"/>
    <col min="9" max="9" width="8.85546875" style="23" customWidth="1"/>
    <col min="10" max="10" width="9" style="23" customWidth="1"/>
    <col min="11" max="11" width="11.42578125" style="23"/>
    <col min="12" max="12" width="25.42578125" style="23" customWidth="1"/>
    <col min="13" max="16384" width="11.42578125" style="23"/>
  </cols>
  <sheetData>
    <row r="1" spans="1:21" ht="20.25" thickBot="1" x14ac:dyDescent="0.35">
      <c r="A1" s="32" t="str">
        <f>'3.06 Notice'!A9</f>
        <v>3.06 Le retard scolaire à l’entrée en seconde GT et professionnelle</v>
      </c>
      <c r="B1" s="33"/>
      <c r="C1" s="33"/>
      <c r="D1" s="33"/>
      <c r="E1" s="22"/>
      <c r="L1" s="60" t="s">
        <v>38</v>
      </c>
    </row>
    <row r="2" spans="1:21" ht="18" thickTop="1" thickBot="1" x14ac:dyDescent="0.3">
      <c r="A2" s="32"/>
      <c r="B2" s="33"/>
      <c r="C2" s="33"/>
      <c r="D2" s="33"/>
      <c r="E2" s="22"/>
      <c r="L2" s="62" t="s">
        <v>39</v>
      </c>
    </row>
    <row r="3" spans="1:21" ht="18" thickTop="1" thickBot="1" x14ac:dyDescent="0.25">
      <c r="A3" s="32"/>
      <c r="B3" s="33"/>
      <c r="C3" s="33"/>
      <c r="D3" s="33"/>
      <c r="E3" s="22"/>
      <c r="L3" s="1"/>
    </row>
    <row r="4" spans="1:21" ht="24.75" customHeight="1" thickTop="1" thickBot="1" x14ac:dyDescent="0.25">
      <c r="A4" s="32"/>
      <c r="B4" s="33"/>
      <c r="C4" s="33"/>
      <c r="D4" s="33"/>
      <c r="E4" s="22"/>
      <c r="L4" s="73" t="s">
        <v>33</v>
      </c>
      <c r="M4" s="73"/>
      <c r="N4" s="73"/>
      <c r="O4" s="73"/>
      <c r="P4" s="73"/>
      <c r="Q4" s="73"/>
      <c r="R4" s="73"/>
    </row>
    <row r="5" spans="1:21" ht="12" customHeight="1" thickTop="1" thickBot="1" x14ac:dyDescent="0.25">
      <c r="A5" s="32"/>
      <c r="B5" s="33"/>
      <c r="C5" s="33"/>
      <c r="D5" s="33"/>
      <c r="E5" s="22"/>
      <c r="L5" s="58"/>
      <c r="M5" s="58"/>
      <c r="N5" s="58"/>
      <c r="O5" s="58"/>
      <c r="P5" s="58"/>
      <c r="Q5" s="58"/>
      <c r="R5" s="58"/>
    </row>
    <row r="6" spans="1:21" ht="16.5" thickTop="1" x14ac:dyDescent="0.25">
      <c r="L6" s="59" t="s">
        <v>28</v>
      </c>
    </row>
    <row r="7" spans="1:21" s="27" customFormat="1" ht="15" customHeight="1" x14ac:dyDescent="0.2">
      <c r="A7" s="26" t="str">
        <f>'3.06 Notice'!A15</f>
        <v>[1] Évolution du retard à l'entrée en seconde</v>
      </c>
      <c r="B7" s="25"/>
      <c r="C7" s="25"/>
      <c r="D7" s="25"/>
      <c r="E7" s="25"/>
      <c r="F7" s="23"/>
      <c r="G7" s="23"/>
      <c r="H7" s="23"/>
      <c r="I7" s="23"/>
    </row>
    <row r="8" spans="1:21" s="27" customFormat="1" ht="15" customHeight="1" x14ac:dyDescent="0.25">
      <c r="A8" s="31"/>
      <c r="B8" s="29"/>
      <c r="C8" s="29"/>
      <c r="D8" s="29"/>
      <c r="E8" s="29"/>
    </row>
    <row r="9" spans="1:21" s="28" customFormat="1" ht="15" customHeight="1" x14ac:dyDescent="0.2">
      <c r="A9" s="24"/>
      <c r="B9" s="25"/>
      <c r="C9" s="25"/>
      <c r="D9" s="25"/>
      <c r="E9" s="25"/>
      <c r="F9" s="23"/>
      <c r="G9" s="23"/>
      <c r="H9" s="23"/>
      <c r="I9" s="23"/>
      <c r="L9" s="35" t="s">
        <v>21</v>
      </c>
      <c r="M9" s="36" t="s">
        <v>22</v>
      </c>
      <c r="N9" s="37" t="s">
        <v>23</v>
      </c>
      <c r="O9" s="37" t="s">
        <v>24</v>
      </c>
      <c r="P9" s="37" t="s">
        <v>25</v>
      </c>
      <c r="Q9" s="37" t="s">
        <v>26</v>
      </c>
      <c r="R9" s="37" t="s">
        <v>27</v>
      </c>
      <c r="S9" s="38" t="s">
        <v>34</v>
      </c>
      <c r="T9" s="38" t="s">
        <v>36</v>
      </c>
      <c r="U9" s="38" t="s">
        <v>37</v>
      </c>
    </row>
    <row r="10" spans="1:21" s="27" customFormat="1" ht="30" customHeight="1" x14ac:dyDescent="0.2">
      <c r="A10" s="24"/>
      <c r="B10" s="25"/>
      <c r="C10" s="25"/>
      <c r="D10" s="25"/>
      <c r="E10" s="25"/>
      <c r="F10" s="23"/>
      <c r="G10" s="23"/>
      <c r="H10" s="23"/>
      <c r="I10" s="23"/>
      <c r="L10" s="39" t="s">
        <v>0</v>
      </c>
      <c r="M10" s="39" t="s">
        <v>1</v>
      </c>
      <c r="N10" s="34">
        <f t="shared" ref="N10:R10" si="0">+N18*N11%</f>
        <v>2094.4349999999999</v>
      </c>
      <c r="O10" s="34">
        <f t="shared" si="0"/>
        <v>2019.96</v>
      </c>
      <c r="P10" s="34">
        <f t="shared" si="0"/>
        <v>2219.9100000000003</v>
      </c>
      <c r="Q10" s="34">
        <f t="shared" si="0"/>
        <v>2276.8139999999994</v>
      </c>
      <c r="R10" s="34">
        <f t="shared" si="0"/>
        <v>2118.5189999999998</v>
      </c>
      <c r="S10" s="34">
        <f>+S18*S11%</f>
        <v>2230.88</v>
      </c>
      <c r="T10" s="34">
        <f>+T18*T11%</f>
        <v>2295.777</v>
      </c>
      <c r="U10" s="34">
        <f>+U18*U11%</f>
        <v>2240.498</v>
      </c>
    </row>
    <row r="11" spans="1:21" s="27" customFormat="1" ht="15" customHeight="1" x14ac:dyDescent="0.2">
      <c r="A11" s="24"/>
      <c r="B11" s="25"/>
      <c r="C11" s="25"/>
      <c r="D11" s="25"/>
      <c r="E11" s="25"/>
      <c r="F11" s="23"/>
      <c r="G11" s="23"/>
      <c r="H11" s="23"/>
      <c r="I11" s="23"/>
      <c r="L11" s="39"/>
      <c r="M11" s="39" t="s">
        <v>2</v>
      </c>
      <c r="N11" s="40">
        <f>88.4+3.1</f>
        <v>91.5</v>
      </c>
      <c r="O11" s="40">
        <f>89.7+3.3</f>
        <v>93</v>
      </c>
      <c r="P11" s="40">
        <f>89.5+3.5</f>
        <v>93</v>
      </c>
      <c r="Q11" s="40">
        <f>90.6+3.6</f>
        <v>94.199999999999989</v>
      </c>
      <c r="R11" s="40">
        <f>92+3.3</f>
        <v>95.3</v>
      </c>
      <c r="S11" s="40">
        <v>95.5</v>
      </c>
      <c r="T11" s="41">
        <v>95.3</v>
      </c>
      <c r="U11" s="41">
        <v>96.2</v>
      </c>
    </row>
    <row r="12" spans="1:21" s="27" customFormat="1" ht="15" customHeight="1" x14ac:dyDescent="0.2">
      <c r="A12" s="24"/>
      <c r="B12" s="25"/>
      <c r="C12" s="25"/>
      <c r="D12" s="25"/>
      <c r="E12" s="25"/>
      <c r="F12" s="23"/>
      <c r="G12" s="23"/>
      <c r="H12" s="23"/>
      <c r="I12" s="23"/>
      <c r="L12" s="39" t="s">
        <v>3</v>
      </c>
      <c r="M12" s="39" t="s">
        <v>1</v>
      </c>
      <c r="N12" s="34">
        <f t="shared" ref="N12:U12" si="1">+N18*N13%</f>
        <v>178.542</v>
      </c>
      <c r="O12" s="34">
        <f t="shared" si="1"/>
        <v>139.00800000000001</v>
      </c>
      <c r="P12" s="34">
        <f t="shared" si="1"/>
        <v>162.316</v>
      </c>
      <c r="Q12" s="34">
        <f t="shared" si="1"/>
        <v>140.18599999999998</v>
      </c>
      <c r="R12" s="34">
        <f t="shared" si="1"/>
        <v>97.812000000000012</v>
      </c>
      <c r="S12" s="34">
        <f t="shared" si="1"/>
        <v>102.78400000000001</v>
      </c>
      <c r="T12" s="34">
        <f t="shared" si="1"/>
        <v>110.81399999999999</v>
      </c>
      <c r="U12" s="34">
        <f t="shared" si="1"/>
        <v>88.501999999999995</v>
      </c>
    </row>
    <row r="13" spans="1:21" s="27" customFormat="1" ht="15" customHeight="1" x14ac:dyDescent="0.2">
      <c r="A13" s="24"/>
      <c r="B13" s="25"/>
      <c r="C13" s="25"/>
      <c r="D13" s="25"/>
      <c r="E13" s="25"/>
      <c r="F13" s="23"/>
      <c r="G13" s="23"/>
      <c r="H13" s="23"/>
      <c r="I13" s="23"/>
      <c r="L13" s="39"/>
      <c r="M13" s="39" t="s">
        <v>2</v>
      </c>
      <c r="N13" s="40">
        <v>7.8</v>
      </c>
      <c r="O13" s="40">
        <v>6.4</v>
      </c>
      <c r="P13" s="40">
        <v>6.8</v>
      </c>
      <c r="Q13" s="40">
        <v>5.8</v>
      </c>
      <c r="R13" s="40">
        <v>4.4000000000000004</v>
      </c>
      <c r="S13" s="40">
        <v>4.4000000000000004</v>
      </c>
      <c r="T13" s="41">
        <v>4.5999999999999996</v>
      </c>
      <c r="U13" s="41">
        <v>3.8</v>
      </c>
    </row>
    <row r="14" spans="1:21" s="27" customFormat="1" ht="15" customHeight="1" x14ac:dyDescent="0.2">
      <c r="A14" s="24"/>
      <c r="B14" s="25"/>
      <c r="C14" s="25"/>
      <c r="D14" s="25"/>
      <c r="E14" s="25"/>
      <c r="F14" s="23"/>
      <c r="G14" s="23"/>
      <c r="H14" s="23"/>
      <c r="I14" s="23"/>
      <c r="L14" s="39" t="s">
        <v>4</v>
      </c>
      <c r="M14" s="39" t="s">
        <v>1</v>
      </c>
      <c r="N14" s="34">
        <f t="shared" ref="N14:U14" si="2">+N18*N15%</f>
        <v>13.734</v>
      </c>
      <c r="O14" s="34">
        <f t="shared" si="2"/>
        <v>13.032</v>
      </c>
      <c r="P14" s="34">
        <f t="shared" si="2"/>
        <v>4.774</v>
      </c>
      <c r="Q14" s="34">
        <f t="shared" si="2"/>
        <v>0</v>
      </c>
      <c r="R14" s="34">
        <f t="shared" si="2"/>
        <v>4.4459999999999997</v>
      </c>
      <c r="S14" s="34">
        <f t="shared" si="2"/>
        <v>2.3359999999999999</v>
      </c>
      <c r="T14" s="34">
        <f t="shared" si="2"/>
        <v>2.4090000000000003</v>
      </c>
      <c r="U14" s="34">
        <f t="shared" si="2"/>
        <v>0</v>
      </c>
    </row>
    <row r="15" spans="1:21" s="27" customFormat="1" ht="15" customHeight="1" x14ac:dyDescent="0.2">
      <c r="A15" s="24"/>
      <c r="B15" s="25"/>
      <c r="C15" s="25"/>
      <c r="D15" s="25"/>
      <c r="E15" s="25"/>
      <c r="F15" s="23"/>
      <c r="G15" s="23"/>
      <c r="H15" s="23"/>
      <c r="I15" s="23"/>
      <c r="L15" s="39"/>
      <c r="M15" s="39" t="s">
        <v>2</v>
      </c>
      <c r="N15" s="40">
        <v>0.6</v>
      </c>
      <c r="O15" s="40">
        <v>0.6</v>
      </c>
      <c r="P15" s="40">
        <v>0.2</v>
      </c>
      <c r="Q15" s="40">
        <v>0</v>
      </c>
      <c r="R15" s="40">
        <v>0.2</v>
      </c>
      <c r="S15" s="40">
        <v>0.1</v>
      </c>
      <c r="T15" s="41">
        <v>0.1</v>
      </c>
      <c r="U15" s="41">
        <v>0</v>
      </c>
    </row>
    <row r="16" spans="1:21" s="27" customFormat="1" ht="15" customHeight="1" x14ac:dyDescent="0.2">
      <c r="A16" s="24"/>
      <c r="B16" s="25"/>
      <c r="C16" s="25"/>
      <c r="D16" s="25"/>
      <c r="E16" s="25"/>
      <c r="F16" s="23"/>
      <c r="G16" s="23"/>
      <c r="H16" s="23"/>
      <c r="I16" s="23"/>
      <c r="L16" s="42" t="s">
        <v>5</v>
      </c>
      <c r="M16" s="42" t="s">
        <v>1</v>
      </c>
      <c r="N16" s="43">
        <f t="shared" ref="N16:U16" si="3">N12+N14</f>
        <v>192.27600000000001</v>
      </c>
      <c r="O16" s="43">
        <f t="shared" si="3"/>
        <v>152.04000000000002</v>
      </c>
      <c r="P16" s="43">
        <f t="shared" si="3"/>
        <v>167.09</v>
      </c>
      <c r="Q16" s="43">
        <f t="shared" si="3"/>
        <v>140.18599999999998</v>
      </c>
      <c r="R16" s="43">
        <f t="shared" si="3"/>
        <v>102.25800000000001</v>
      </c>
      <c r="S16" s="43">
        <f t="shared" si="3"/>
        <v>105.12</v>
      </c>
      <c r="T16" s="43">
        <f t="shared" si="3"/>
        <v>113.223</v>
      </c>
      <c r="U16" s="43">
        <f t="shared" si="3"/>
        <v>88.501999999999995</v>
      </c>
    </row>
    <row r="17" spans="1:21" s="28" customFormat="1" ht="15" customHeight="1" x14ac:dyDescent="0.2">
      <c r="A17" s="24"/>
      <c r="B17" s="25"/>
      <c r="C17" s="25"/>
      <c r="D17" s="25"/>
      <c r="E17" s="25"/>
      <c r="F17" s="23"/>
      <c r="G17" s="23"/>
      <c r="H17" s="23"/>
      <c r="I17" s="23"/>
      <c r="L17" s="44" t="s">
        <v>5</v>
      </c>
      <c r="M17" s="42" t="s">
        <v>2</v>
      </c>
      <c r="N17" s="45">
        <f t="shared" ref="N17:U17" si="4">N16/N18*100</f>
        <v>8.4</v>
      </c>
      <c r="O17" s="45">
        <f t="shared" si="4"/>
        <v>7.0000000000000009</v>
      </c>
      <c r="P17" s="45">
        <f t="shared" si="4"/>
        <v>7.0000000000000009</v>
      </c>
      <c r="Q17" s="45">
        <f t="shared" si="4"/>
        <v>5.7999999999999989</v>
      </c>
      <c r="R17" s="45">
        <f t="shared" si="4"/>
        <v>4.6000000000000005</v>
      </c>
      <c r="S17" s="45">
        <f t="shared" si="4"/>
        <v>4.5000000000000009</v>
      </c>
      <c r="T17" s="45">
        <f t="shared" si="4"/>
        <v>4.7</v>
      </c>
      <c r="U17" s="45">
        <f t="shared" si="4"/>
        <v>3.8</v>
      </c>
    </row>
    <row r="18" spans="1:21" s="27" customFormat="1" ht="15" customHeight="1" x14ac:dyDescent="0.2">
      <c r="A18" s="24"/>
      <c r="B18" s="25"/>
      <c r="C18" s="25"/>
      <c r="D18" s="25"/>
      <c r="E18" s="25"/>
      <c r="F18" s="23"/>
      <c r="G18" s="23"/>
      <c r="H18" s="23"/>
      <c r="I18" s="23"/>
      <c r="L18" s="46" t="s">
        <v>29</v>
      </c>
      <c r="M18" s="47" t="s">
        <v>1</v>
      </c>
      <c r="N18" s="48">
        <v>2289</v>
      </c>
      <c r="O18" s="48">
        <v>2172</v>
      </c>
      <c r="P18" s="48">
        <v>2387</v>
      </c>
      <c r="Q18" s="49">
        <v>2417</v>
      </c>
      <c r="R18" s="49">
        <v>2223</v>
      </c>
      <c r="S18" s="49">
        <v>2336</v>
      </c>
      <c r="T18" s="49">
        <v>2409</v>
      </c>
      <c r="U18" s="49">
        <v>2329</v>
      </c>
    </row>
    <row r="19" spans="1:21" s="27" customFormat="1" ht="15" customHeight="1" x14ac:dyDescent="0.2">
      <c r="A19" s="24"/>
      <c r="B19" s="25"/>
      <c r="C19" s="25"/>
      <c r="D19" s="25"/>
      <c r="E19" s="25"/>
      <c r="F19" s="23"/>
      <c r="G19" s="23"/>
      <c r="H19" s="23"/>
      <c r="I19" s="23"/>
      <c r="L19" s="50"/>
      <c r="M19" s="51"/>
      <c r="N19" s="51"/>
      <c r="O19" s="51"/>
      <c r="P19" s="51"/>
      <c r="Q19" s="52"/>
      <c r="R19" s="52"/>
      <c r="S19" s="52"/>
      <c r="T19" s="52"/>
      <c r="U19" s="52"/>
    </row>
    <row r="20" spans="1:21" s="27" customFormat="1" ht="15" customHeight="1" x14ac:dyDescent="0.2">
      <c r="A20" s="24"/>
      <c r="B20" s="25"/>
      <c r="C20" s="25"/>
      <c r="D20" s="25"/>
      <c r="E20" s="25"/>
      <c r="F20" s="23"/>
      <c r="G20" s="23"/>
      <c r="H20" s="23"/>
      <c r="I20" s="23"/>
      <c r="L20" s="46" t="s">
        <v>31</v>
      </c>
      <c r="M20" s="53"/>
      <c r="N20" s="54"/>
      <c r="O20" s="53"/>
      <c r="P20" s="55"/>
      <c r="Q20" s="56"/>
      <c r="R20" s="56"/>
      <c r="S20" s="56"/>
      <c r="T20" s="56"/>
      <c r="U20" s="56"/>
    </row>
    <row r="21" spans="1:21" s="27" customFormat="1" ht="15" customHeight="1" x14ac:dyDescent="0.2">
      <c r="A21" s="24"/>
      <c r="B21" s="25"/>
      <c r="C21" s="25"/>
      <c r="D21" s="25"/>
      <c r="E21" s="25"/>
      <c r="F21" s="23"/>
      <c r="G21" s="23"/>
      <c r="H21" s="23"/>
      <c r="I21" s="23"/>
    </row>
    <row r="22" spans="1:21" s="27" customFormat="1" ht="15" customHeight="1" x14ac:dyDescent="0.2">
      <c r="A22" s="24"/>
      <c r="B22" s="25"/>
      <c r="C22" s="25"/>
      <c r="D22" s="25"/>
      <c r="E22" s="25"/>
      <c r="F22" s="23"/>
      <c r="G22" s="23"/>
      <c r="H22" s="23"/>
      <c r="I22" s="23"/>
      <c r="L22" s="57" t="s">
        <v>35</v>
      </c>
    </row>
    <row r="23" spans="1:21" s="27" customFormat="1" ht="15" customHeight="1" x14ac:dyDescent="0.2">
      <c r="A23" s="24"/>
      <c r="B23" s="25"/>
      <c r="C23" s="25"/>
      <c r="D23" s="25"/>
      <c r="E23" s="25"/>
      <c r="F23" s="23"/>
      <c r="G23" s="23"/>
      <c r="H23" s="23"/>
      <c r="I23" s="23"/>
    </row>
    <row r="24" spans="1:21" s="27" customFormat="1" ht="15" customHeight="1" x14ac:dyDescent="0.2">
      <c r="A24" s="24"/>
      <c r="B24" s="25"/>
      <c r="C24" s="25"/>
      <c r="D24" s="25"/>
      <c r="E24" s="25"/>
      <c r="F24" s="23"/>
      <c r="G24" s="23"/>
      <c r="H24" s="23"/>
      <c r="I24" s="23"/>
    </row>
    <row r="25" spans="1:21" s="27" customFormat="1" ht="15" customHeight="1" x14ac:dyDescent="0.2">
      <c r="A25" s="24"/>
      <c r="B25" s="25"/>
      <c r="C25" s="25"/>
      <c r="D25" s="25"/>
      <c r="E25" s="25"/>
      <c r="F25" s="23"/>
      <c r="G25" s="23"/>
      <c r="H25" s="23"/>
      <c r="I25" s="23"/>
    </row>
    <row r="26" spans="1:21" s="27" customFormat="1" ht="15" customHeight="1" x14ac:dyDescent="0.2">
      <c r="A26" s="24"/>
      <c r="B26" s="25"/>
      <c r="C26" s="25"/>
      <c r="D26" s="25"/>
      <c r="E26" s="25"/>
      <c r="F26" s="23"/>
      <c r="G26" s="23"/>
      <c r="H26" s="23"/>
      <c r="I26" s="23"/>
    </row>
    <row r="27" spans="1:21" s="27" customFormat="1" ht="15" customHeight="1" x14ac:dyDescent="0.2">
      <c r="A27" s="24"/>
      <c r="B27" s="25"/>
      <c r="C27" s="25"/>
      <c r="D27" s="25"/>
      <c r="E27" s="25"/>
      <c r="F27" s="23"/>
      <c r="G27" s="23"/>
      <c r="H27" s="23"/>
      <c r="I27" s="23"/>
    </row>
    <row r="28" spans="1:21" s="27" customFormat="1" ht="15" customHeight="1" x14ac:dyDescent="0.2">
      <c r="A28" s="24"/>
      <c r="B28" s="25"/>
      <c r="C28" s="25"/>
      <c r="D28" s="25"/>
      <c r="E28" s="25"/>
      <c r="F28" s="23"/>
      <c r="G28" s="23"/>
      <c r="H28" s="23"/>
      <c r="I28" s="23"/>
    </row>
    <row r="29" spans="1:21" s="27" customFormat="1" ht="15" customHeight="1" x14ac:dyDescent="0.2">
      <c r="A29" s="24"/>
      <c r="B29" s="25"/>
      <c r="C29" s="25"/>
      <c r="D29" s="25"/>
      <c r="E29" s="25"/>
      <c r="F29" s="23"/>
      <c r="G29" s="23"/>
      <c r="H29" s="23"/>
      <c r="I29" s="23"/>
    </row>
    <row r="30" spans="1:21" s="27" customFormat="1" ht="15" customHeight="1" x14ac:dyDescent="0.2">
      <c r="A30" s="24"/>
      <c r="B30" s="25"/>
      <c r="C30" s="25"/>
      <c r="D30" s="25"/>
      <c r="E30" s="25"/>
      <c r="F30" s="23"/>
      <c r="G30" s="23"/>
      <c r="H30" s="23"/>
      <c r="I30" s="23"/>
    </row>
    <row r="31" spans="1:21" s="27" customFormat="1" ht="15" customHeight="1" x14ac:dyDescent="0.2">
      <c r="A31" s="24"/>
      <c r="B31" s="25"/>
      <c r="C31" s="25"/>
      <c r="D31" s="25"/>
      <c r="E31" s="25"/>
      <c r="F31" s="23"/>
      <c r="G31" s="23"/>
      <c r="H31" s="23"/>
      <c r="I31" s="23"/>
    </row>
    <row r="32" spans="1:21" s="27" customFormat="1" ht="15" customHeight="1" x14ac:dyDescent="0.2">
      <c r="A32" s="24"/>
      <c r="B32" s="25"/>
      <c r="C32" s="25"/>
      <c r="D32" s="25"/>
      <c r="E32" s="25"/>
      <c r="F32" s="23"/>
      <c r="G32" s="23"/>
      <c r="H32" s="23"/>
      <c r="I32" s="23"/>
    </row>
    <row r="33" spans="1:9" s="28" customFormat="1" ht="15" customHeight="1" x14ac:dyDescent="0.2">
      <c r="A33" s="24"/>
      <c r="B33" s="25"/>
      <c r="C33" s="25"/>
      <c r="D33" s="25"/>
      <c r="E33" s="25"/>
      <c r="F33" s="23"/>
      <c r="G33" s="23"/>
      <c r="H33" s="23"/>
      <c r="I33" s="23"/>
    </row>
    <row r="34" spans="1:9" s="27" customFormat="1" ht="15" customHeight="1" x14ac:dyDescent="0.2">
      <c r="A34" s="24"/>
      <c r="B34" s="25"/>
      <c r="C34" s="25"/>
      <c r="D34" s="25"/>
      <c r="E34" s="25"/>
      <c r="F34" s="23"/>
      <c r="G34" s="23"/>
      <c r="H34" s="23"/>
      <c r="I34" s="23"/>
    </row>
    <row r="35" spans="1:9" s="27" customFormat="1" ht="15" customHeight="1" x14ac:dyDescent="0.2">
      <c r="A35" s="24"/>
      <c r="B35" s="25"/>
      <c r="C35" s="25"/>
      <c r="D35" s="25"/>
      <c r="E35" s="25"/>
      <c r="F35" s="23"/>
      <c r="G35" s="23"/>
      <c r="H35" s="23"/>
      <c r="I35" s="23"/>
    </row>
    <row r="36" spans="1:9" s="27" customFormat="1" ht="15" customHeight="1" x14ac:dyDescent="0.2">
      <c r="A36" s="24"/>
      <c r="B36" s="25"/>
      <c r="C36" s="25"/>
      <c r="D36" s="25"/>
      <c r="E36" s="25"/>
      <c r="F36" s="23"/>
      <c r="G36" s="23"/>
      <c r="H36" s="23"/>
      <c r="I36" s="23"/>
    </row>
    <row r="37" spans="1:9" s="27" customFormat="1" ht="15" customHeight="1" x14ac:dyDescent="0.2">
      <c r="A37" s="24"/>
      <c r="B37" s="25"/>
      <c r="C37" s="25"/>
      <c r="D37" s="25"/>
      <c r="E37" s="25"/>
      <c r="F37" s="23"/>
      <c r="G37" s="23"/>
      <c r="H37" s="23"/>
      <c r="I37" s="23"/>
    </row>
    <row r="38" spans="1:9" s="27" customFormat="1" ht="15" customHeight="1" x14ac:dyDescent="0.2">
      <c r="A38" s="24"/>
      <c r="B38" s="25"/>
      <c r="C38" s="25"/>
      <c r="D38" s="25"/>
      <c r="E38" s="25"/>
      <c r="F38" s="23"/>
      <c r="G38" s="23"/>
      <c r="H38" s="23"/>
      <c r="I38" s="23"/>
    </row>
    <row r="39" spans="1:9" s="27" customFormat="1" ht="15" customHeight="1" x14ac:dyDescent="0.2">
      <c r="A39" s="24"/>
      <c r="B39" s="25"/>
      <c r="C39" s="25"/>
      <c r="D39" s="25"/>
      <c r="E39" s="25"/>
      <c r="F39" s="23"/>
      <c r="G39" s="23"/>
      <c r="H39" s="23"/>
      <c r="I39" s="23"/>
    </row>
    <row r="40" spans="1:9" ht="12.75" hidden="1" x14ac:dyDescent="0.2"/>
    <row r="41" spans="1:9" ht="12.75" hidden="1" x14ac:dyDescent="0.2"/>
    <row r="42" spans="1:9" ht="12.75" hidden="1" x14ac:dyDescent="0.2"/>
    <row r="43" spans="1:9" ht="12.75" hidden="1" x14ac:dyDescent="0.2"/>
    <row r="44" spans="1:9" ht="12.75" hidden="1" x14ac:dyDescent="0.2"/>
    <row r="45" spans="1:9" ht="12.75" hidden="1" x14ac:dyDescent="0.2"/>
    <row r="46" spans="1:9" ht="12.75" hidden="1" x14ac:dyDescent="0.2"/>
    <row r="47" spans="1:9" ht="12.75" hidden="1" x14ac:dyDescent="0.2"/>
    <row r="48" spans="1:9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hidden="1" customHeight="1" x14ac:dyDescent="0.2"/>
    <row r="301" ht="0" hidden="1" customHeight="1" x14ac:dyDescent="0.2"/>
    <row r="302" ht="0" hidden="1" customHeight="1" x14ac:dyDescent="0.2"/>
  </sheetData>
  <mergeCells count="1">
    <mergeCell ref="L4:R4"/>
  </mergeCells>
  <hyperlinks>
    <hyperlink ref="L2" location="Sommaire!L1C1" display="SOMMAIR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 alignWithMargins="0"/>
  <ignoredErrors>
    <ignoredError sqref="N10:Q15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8"/>
  <sheetViews>
    <sheetView showGridLines="0" tabSelected="1" workbookViewId="0">
      <selection activeCell="M17" sqref="M17"/>
    </sheetView>
  </sheetViews>
  <sheetFormatPr baseColWidth="10" defaultRowHeight="0" customHeight="1" zeroHeight="1" x14ac:dyDescent="0.2"/>
  <cols>
    <col min="1" max="1" width="70.5703125" style="24" customWidth="1"/>
    <col min="2" max="5" width="10.7109375" style="25" customWidth="1"/>
    <col min="6" max="9" width="10.7109375" style="23" customWidth="1"/>
    <col min="10" max="16384" width="11.42578125" style="23"/>
  </cols>
  <sheetData>
    <row r="1" spans="1:11" ht="19.5" x14ac:dyDescent="0.3">
      <c r="A1" s="60" t="s">
        <v>38</v>
      </c>
      <c r="B1" s="61"/>
      <c r="C1" s="61"/>
      <c r="D1" s="61"/>
      <c r="E1" s="61"/>
      <c r="F1" s="61"/>
      <c r="G1" s="24"/>
    </row>
    <row r="2" spans="1:11" ht="15" x14ac:dyDescent="0.25">
      <c r="A2" s="62" t="s">
        <v>39</v>
      </c>
      <c r="F2" s="24"/>
      <c r="G2" s="24"/>
    </row>
    <row r="3" spans="1:11" ht="15" x14ac:dyDescent="0.25">
      <c r="A3" s="62"/>
      <c r="F3" s="24"/>
      <c r="G3" s="24"/>
    </row>
    <row r="4" spans="1:11" ht="36.75" thickBot="1" x14ac:dyDescent="0.25">
      <c r="A4" s="63" t="s">
        <v>33</v>
      </c>
      <c r="F4" s="24"/>
      <c r="G4" s="24"/>
    </row>
    <row r="5" spans="1:11" ht="18.75" thickTop="1" x14ac:dyDescent="0.2">
      <c r="A5" s="64"/>
    </row>
    <row r="6" spans="1:11" s="27" customFormat="1" ht="15" customHeight="1" x14ac:dyDescent="0.2">
      <c r="A6" s="65" t="str">
        <f>'[1]3.06 Notice'!A17</f>
        <v>[2] Évolution du retard à l'entrée en seconde professionnelle</v>
      </c>
      <c r="B6" s="25"/>
      <c r="C6" s="25"/>
      <c r="D6" s="25"/>
      <c r="E6" s="25"/>
      <c r="F6" s="23"/>
      <c r="G6" s="23"/>
      <c r="H6" s="23"/>
      <c r="I6" s="23"/>
    </row>
    <row r="7" spans="1:11" s="27" customFormat="1" ht="15" customHeight="1" x14ac:dyDescent="0.2">
      <c r="A7" s="66"/>
      <c r="B7" s="25"/>
      <c r="C7" s="25"/>
      <c r="D7" s="25"/>
      <c r="E7" s="25"/>
      <c r="F7" s="23"/>
      <c r="G7" s="23"/>
      <c r="H7" s="23"/>
      <c r="I7" s="23"/>
    </row>
    <row r="8" spans="1:11" s="27" customFormat="1" ht="15" customHeight="1" x14ac:dyDescent="0.2">
      <c r="A8" s="67"/>
      <c r="B8" s="68"/>
      <c r="C8" s="68"/>
      <c r="D8" s="68"/>
      <c r="E8" s="68"/>
      <c r="F8" s="69"/>
      <c r="G8" s="69"/>
      <c r="H8" s="69"/>
      <c r="I8" s="69"/>
      <c r="J8" s="52"/>
      <c r="K8" s="52"/>
    </row>
    <row r="9" spans="1:11" s="27" customFormat="1" ht="20.25" customHeight="1" x14ac:dyDescent="0.25">
      <c r="A9" s="35" t="s">
        <v>21</v>
      </c>
      <c r="B9" s="70" t="s">
        <v>22</v>
      </c>
      <c r="C9" s="37" t="s">
        <v>23</v>
      </c>
      <c r="D9" s="37" t="s">
        <v>24</v>
      </c>
      <c r="E9" s="37" t="s">
        <v>25</v>
      </c>
      <c r="F9" s="37" t="s">
        <v>26</v>
      </c>
      <c r="G9" s="37" t="s">
        <v>27</v>
      </c>
      <c r="H9" s="38" t="s">
        <v>34</v>
      </c>
      <c r="I9" s="38" t="s">
        <v>36</v>
      </c>
      <c r="J9" s="71" t="s">
        <v>37</v>
      </c>
      <c r="K9" s="52"/>
    </row>
    <row r="10" spans="1:11" s="27" customFormat="1" ht="20.25" customHeight="1" x14ac:dyDescent="0.2">
      <c r="A10" s="39" t="s">
        <v>0</v>
      </c>
      <c r="B10" s="39" t="s">
        <v>1</v>
      </c>
      <c r="C10" s="34">
        <f t="shared" ref="C10:J10" si="0">+C18*C11%</f>
        <v>404.98500000000001</v>
      </c>
      <c r="D10" s="34">
        <f t="shared" si="0"/>
        <v>393.82200000000006</v>
      </c>
      <c r="E10" s="34">
        <f t="shared" si="0"/>
        <v>453.37600000000003</v>
      </c>
      <c r="F10" s="34">
        <f t="shared" si="0"/>
        <v>389.34399999999999</v>
      </c>
      <c r="G10" s="34">
        <f t="shared" si="0"/>
        <v>453.24299999999999</v>
      </c>
      <c r="H10" s="34">
        <f t="shared" si="0"/>
        <v>470.24899999999997</v>
      </c>
      <c r="I10" s="34">
        <f t="shared" si="0"/>
        <v>507.52799999999996</v>
      </c>
      <c r="J10" s="34">
        <f t="shared" si="0"/>
        <v>549.29099999999994</v>
      </c>
      <c r="K10" s="52"/>
    </row>
    <row r="11" spans="1:11" s="27" customFormat="1" ht="20.25" customHeight="1" x14ac:dyDescent="0.2">
      <c r="A11" s="39"/>
      <c r="B11" s="39" t="s">
        <v>2</v>
      </c>
      <c r="C11" s="40">
        <f>0.4+66.1</f>
        <v>66.5</v>
      </c>
      <c r="D11" s="40">
        <f>0.2+70</f>
        <v>70.2</v>
      </c>
      <c r="E11" s="40">
        <f>0.4+73.2</f>
        <v>73.600000000000009</v>
      </c>
      <c r="F11" s="40">
        <f>0.6+73</f>
        <v>73.599999999999994</v>
      </c>
      <c r="G11" s="40">
        <f>0.4+78.7</f>
        <v>79.100000000000009</v>
      </c>
      <c r="H11" s="41">
        <v>79.3</v>
      </c>
      <c r="I11" s="41">
        <v>79.8</v>
      </c>
      <c r="J11" s="41">
        <v>83.1</v>
      </c>
      <c r="K11" s="52"/>
    </row>
    <row r="12" spans="1:11" s="27" customFormat="1" ht="20.25" customHeight="1" x14ac:dyDescent="0.2">
      <c r="A12" s="39" t="s">
        <v>3</v>
      </c>
      <c r="B12" s="39" t="s">
        <v>1</v>
      </c>
      <c r="C12" s="34">
        <f t="shared" ref="C12:J12" si="1">+C18*C13%</f>
        <v>197.92500000000001</v>
      </c>
      <c r="D12" s="34">
        <f t="shared" si="1"/>
        <v>158.202</v>
      </c>
      <c r="E12" s="34">
        <f t="shared" si="1"/>
        <v>156.464</v>
      </c>
      <c r="F12" s="34">
        <f t="shared" si="1"/>
        <v>134.89500000000001</v>
      </c>
      <c r="G12" s="34">
        <f t="shared" si="1"/>
        <v>114.02699999999999</v>
      </c>
      <c r="H12" s="34">
        <f t="shared" si="1"/>
        <v>116.82099999999998</v>
      </c>
      <c r="I12" s="34">
        <f t="shared" si="1"/>
        <v>124.65600000000001</v>
      </c>
      <c r="J12" s="34">
        <f t="shared" si="1"/>
        <v>110.38699999999999</v>
      </c>
      <c r="K12" s="52"/>
    </row>
    <row r="13" spans="1:11" s="27" customFormat="1" ht="20.25" customHeight="1" x14ac:dyDescent="0.2">
      <c r="A13" s="39"/>
      <c r="B13" s="39" t="s">
        <v>2</v>
      </c>
      <c r="C13" s="40">
        <v>32.5</v>
      </c>
      <c r="D13" s="40">
        <v>28.2</v>
      </c>
      <c r="E13" s="40">
        <v>25.4</v>
      </c>
      <c r="F13" s="40">
        <v>25.5</v>
      </c>
      <c r="G13" s="40">
        <v>19.899999999999999</v>
      </c>
      <c r="H13" s="41">
        <v>19.7</v>
      </c>
      <c r="I13" s="41">
        <v>19.600000000000001</v>
      </c>
      <c r="J13" s="41">
        <v>16.7</v>
      </c>
      <c r="K13" s="52"/>
    </row>
    <row r="14" spans="1:11" s="27" customFormat="1" ht="20.25" customHeight="1" x14ac:dyDescent="0.2">
      <c r="A14" s="39" t="s">
        <v>4</v>
      </c>
      <c r="B14" s="39" t="s">
        <v>1</v>
      </c>
      <c r="C14" s="34">
        <f t="shared" ref="C14:J14" si="2">+C18*C15%</f>
        <v>6.09</v>
      </c>
      <c r="D14" s="34">
        <f t="shared" si="2"/>
        <v>8.9760000000000009</v>
      </c>
      <c r="E14" s="34">
        <f t="shared" si="2"/>
        <v>6.7760000000000007</v>
      </c>
      <c r="F14" s="34">
        <f t="shared" si="2"/>
        <v>4.2320000000000002</v>
      </c>
      <c r="G14" s="34">
        <f t="shared" si="2"/>
        <v>6.3030000000000008</v>
      </c>
      <c r="H14" s="34">
        <f t="shared" si="2"/>
        <v>5.3370000000000006</v>
      </c>
      <c r="I14" s="34">
        <f t="shared" si="2"/>
        <v>4.452</v>
      </c>
      <c r="J14" s="34">
        <f t="shared" si="2"/>
        <v>1.3220000000000001</v>
      </c>
      <c r="K14" s="52"/>
    </row>
    <row r="15" spans="1:11" s="27" customFormat="1" ht="20.25" customHeight="1" x14ac:dyDescent="0.2">
      <c r="A15" s="39"/>
      <c r="B15" s="39" t="s">
        <v>2</v>
      </c>
      <c r="C15" s="40">
        <v>1</v>
      </c>
      <c r="D15" s="40">
        <v>1.6</v>
      </c>
      <c r="E15" s="40">
        <v>1.1000000000000001</v>
      </c>
      <c r="F15" s="40">
        <v>0.8</v>
      </c>
      <c r="G15" s="40">
        <v>1.1000000000000001</v>
      </c>
      <c r="H15" s="41">
        <v>0.9</v>
      </c>
      <c r="I15" s="41">
        <v>0.7</v>
      </c>
      <c r="J15" s="41">
        <v>0.2</v>
      </c>
      <c r="K15" s="52"/>
    </row>
    <row r="16" spans="1:11" s="27" customFormat="1" ht="20.25" customHeight="1" x14ac:dyDescent="0.25">
      <c r="A16" s="42" t="s">
        <v>5</v>
      </c>
      <c r="B16" s="42" t="s">
        <v>1</v>
      </c>
      <c r="C16" s="43">
        <f t="shared" ref="C16:J16" si="3">C12+C14</f>
        <v>204.01500000000001</v>
      </c>
      <c r="D16" s="43">
        <f t="shared" si="3"/>
        <v>167.178</v>
      </c>
      <c r="E16" s="43">
        <f t="shared" si="3"/>
        <v>163.24</v>
      </c>
      <c r="F16" s="43">
        <f t="shared" si="3"/>
        <v>139.12700000000001</v>
      </c>
      <c r="G16" s="43">
        <f t="shared" si="3"/>
        <v>120.32999999999998</v>
      </c>
      <c r="H16" s="43">
        <f t="shared" si="3"/>
        <v>122.15799999999999</v>
      </c>
      <c r="I16" s="43">
        <f t="shared" si="3"/>
        <v>129.108</v>
      </c>
      <c r="J16" s="43">
        <f t="shared" si="3"/>
        <v>111.70899999999999</v>
      </c>
      <c r="K16" s="52"/>
    </row>
    <row r="17" spans="1:11" s="27" customFormat="1" ht="20.25" customHeight="1" x14ac:dyDescent="0.25">
      <c r="A17" s="44" t="s">
        <v>5</v>
      </c>
      <c r="B17" s="42" t="s">
        <v>2</v>
      </c>
      <c r="C17" s="45">
        <f t="shared" ref="C17:I17" si="4">C16/C18*100</f>
        <v>33.5</v>
      </c>
      <c r="D17" s="45">
        <f t="shared" si="4"/>
        <v>29.799999999999997</v>
      </c>
      <c r="E17" s="45">
        <f t="shared" si="4"/>
        <v>26.5</v>
      </c>
      <c r="F17" s="45">
        <f t="shared" si="4"/>
        <v>26.3</v>
      </c>
      <c r="G17" s="45">
        <f t="shared" si="4"/>
        <v>20.999999999999996</v>
      </c>
      <c r="H17" s="45">
        <f t="shared" si="4"/>
        <v>20.599999999999998</v>
      </c>
      <c r="I17" s="45">
        <f t="shared" si="4"/>
        <v>20.3</v>
      </c>
      <c r="J17" s="56">
        <v>16.899999999999999</v>
      </c>
      <c r="K17" s="52"/>
    </row>
    <row r="18" spans="1:11" s="28" customFormat="1" ht="20.25" customHeight="1" x14ac:dyDescent="0.25">
      <c r="A18" s="46" t="s">
        <v>29</v>
      </c>
      <c r="B18" s="47" t="s">
        <v>1</v>
      </c>
      <c r="C18" s="48">
        <v>609</v>
      </c>
      <c r="D18" s="48">
        <v>561</v>
      </c>
      <c r="E18" s="48">
        <v>616</v>
      </c>
      <c r="F18" s="49">
        <v>529</v>
      </c>
      <c r="G18" s="49">
        <v>573</v>
      </c>
      <c r="H18" s="49">
        <v>593</v>
      </c>
      <c r="I18" s="49">
        <v>636</v>
      </c>
      <c r="J18" s="49">
        <v>661</v>
      </c>
      <c r="K18" s="52"/>
    </row>
    <row r="19" spans="1:11" s="27" customFormat="1" ht="20.25" customHeight="1" x14ac:dyDescent="0.25">
      <c r="A19" s="50"/>
      <c r="B19" s="51"/>
      <c r="C19" s="51"/>
      <c r="D19" s="51"/>
      <c r="E19" s="51"/>
      <c r="F19" s="52"/>
      <c r="G19" s="52"/>
      <c r="H19" s="52"/>
      <c r="I19" s="52"/>
      <c r="J19" s="52"/>
      <c r="K19" s="52"/>
    </row>
    <row r="20" spans="1:11" s="30" customFormat="1" ht="20.25" customHeight="1" x14ac:dyDescent="0.25">
      <c r="A20" s="46" t="s">
        <v>31</v>
      </c>
      <c r="B20" s="53"/>
      <c r="C20" s="54"/>
      <c r="D20" s="53"/>
      <c r="E20" s="55"/>
      <c r="F20" s="56"/>
      <c r="G20" s="56"/>
      <c r="H20" s="56"/>
      <c r="I20" s="56"/>
      <c r="J20" s="56"/>
      <c r="K20" s="56"/>
    </row>
    <row r="21" spans="1:11" s="27" customFormat="1" ht="15" customHeight="1" x14ac:dyDescent="0.25">
      <c r="A21" s="50"/>
      <c r="B21" s="51"/>
      <c r="C21" s="51"/>
      <c r="D21" s="51"/>
      <c r="E21" s="51"/>
      <c r="F21" s="52"/>
      <c r="G21" s="52"/>
      <c r="H21" s="52"/>
      <c r="I21" s="52"/>
      <c r="J21" s="52"/>
      <c r="K21" s="52"/>
    </row>
    <row r="22" spans="1:11" s="27" customFormat="1" ht="15" customHeight="1" x14ac:dyDescent="0.25">
      <c r="A22" s="57" t="s">
        <v>35</v>
      </c>
      <c r="B22" s="51"/>
      <c r="C22" s="51"/>
      <c r="D22" s="51"/>
      <c r="E22" s="51"/>
      <c r="F22" s="52"/>
      <c r="G22" s="52"/>
      <c r="H22" s="52"/>
      <c r="I22" s="52"/>
      <c r="J22" s="52"/>
      <c r="K22" s="52"/>
    </row>
    <row r="23" spans="1:11" s="27" customFormat="1" ht="15" customHeight="1" x14ac:dyDescent="0.25">
      <c r="A23" s="72"/>
      <c r="B23" s="51"/>
      <c r="C23" s="51"/>
      <c r="D23" s="51"/>
      <c r="E23" s="51"/>
      <c r="F23" s="52"/>
      <c r="G23" s="52"/>
      <c r="H23" s="52"/>
      <c r="I23" s="52"/>
      <c r="J23" s="52"/>
      <c r="K23" s="52"/>
    </row>
    <row r="24" spans="1:11" s="27" customFormat="1" ht="15" customHeight="1" x14ac:dyDescent="0.25">
      <c r="A24" s="57"/>
      <c r="B24" s="51"/>
      <c r="C24" s="51"/>
      <c r="D24" s="51"/>
      <c r="E24" s="51"/>
      <c r="F24" s="52"/>
      <c r="G24" s="52"/>
      <c r="H24" s="52"/>
      <c r="I24" s="52"/>
      <c r="J24" s="52"/>
      <c r="K24" s="52"/>
    </row>
    <row r="25" spans="1:11" s="28" customFormat="1" ht="15" customHeight="1" x14ac:dyDescent="0.2">
      <c r="A25" s="67"/>
      <c r="B25" s="68"/>
      <c r="C25" s="68"/>
      <c r="D25" s="68"/>
      <c r="E25" s="68"/>
      <c r="F25" s="69"/>
      <c r="G25" s="69"/>
      <c r="H25" s="69"/>
      <c r="I25" s="69"/>
      <c r="J25" s="52"/>
      <c r="K25" s="52"/>
    </row>
    <row r="26" spans="1:11" s="27" customFormat="1" ht="15" customHeight="1" x14ac:dyDescent="0.2">
      <c r="A26" s="67"/>
      <c r="B26" s="68"/>
      <c r="C26" s="68"/>
      <c r="D26" s="68"/>
      <c r="E26" s="68"/>
      <c r="F26" s="69"/>
      <c r="G26" s="69"/>
      <c r="H26" s="69"/>
      <c r="I26" s="69"/>
      <c r="J26" s="52"/>
      <c r="K26" s="52"/>
    </row>
    <row r="27" spans="1:11" s="27" customFormat="1" ht="15" customHeight="1" x14ac:dyDescent="0.2">
      <c r="A27" s="67"/>
      <c r="B27" s="68"/>
      <c r="C27" s="68"/>
      <c r="D27" s="68"/>
      <c r="E27" s="68"/>
      <c r="F27" s="69"/>
      <c r="G27" s="69"/>
      <c r="H27" s="69"/>
      <c r="I27" s="69"/>
      <c r="J27" s="52"/>
      <c r="K27" s="52"/>
    </row>
    <row r="28" spans="1:11" s="27" customFormat="1" ht="15" customHeight="1" x14ac:dyDescent="0.2">
      <c r="A28" s="67"/>
      <c r="B28" s="68"/>
      <c r="C28" s="68"/>
      <c r="D28" s="68"/>
      <c r="E28" s="68"/>
      <c r="F28" s="69"/>
      <c r="G28" s="69"/>
      <c r="H28" s="69"/>
      <c r="I28" s="69"/>
      <c r="J28" s="52"/>
      <c r="K28" s="52"/>
    </row>
    <row r="29" spans="1:11" s="27" customFormat="1" ht="15" customHeight="1" x14ac:dyDescent="0.2">
      <c r="A29" s="67"/>
      <c r="B29" s="68"/>
      <c r="C29" s="68"/>
      <c r="D29" s="68"/>
      <c r="E29" s="68"/>
      <c r="F29" s="69"/>
      <c r="G29" s="69"/>
      <c r="H29" s="69"/>
      <c r="I29" s="69"/>
      <c r="J29" s="52"/>
      <c r="K29" s="52"/>
    </row>
    <row r="30" spans="1:11" s="27" customFormat="1" ht="15" customHeight="1" x14ac:dyDescent="0.2">
      <c r="A30" s="67"/>
      <c r="B30" s="68"/>
      <c r="C30" s="68"/>
      <c r="D30" s="68"/>
      <c r="E30" s="68"/>
      <c r="F30" s="69"/>
      <c r="G30" s="69"/>
      <c r="H30" s="69"/>
      <c r="I30" s="69"/>
      <c r="J30" s="52"/>
      <c r="K30" s="52"/>
    </row>
    <row r="31" spans="1:11" s="27" customFormat="1" ht="15" customHeight="1" x14ac:dyDescent="0.2">
      <c r="A31" s="67"/>
      <c r="B31" s="68"/>
      <c r="C31" s="68"/>
      <c r="D31" s="68"/>
      <c r="E31" s="68"/>
      <c r="F31" s="69"/>
      <c r="G31" s="69"/>
      <c r="H31" s="69"/>
      <c r="I31" s="69"/>
      <c r="J31" s="52"/>
      <c r="K31" s="52"/>
    </row>
    <row r="32" spans="1:11" s="27" customFormat="1" ht="15" customHeight="1" x14ac:dyDescent="0.2">
      <c r="A32" s="67"/>
      <c r="B32" s="68"/>
      <c r="C32" s="68"/>
      <c r="D32" s="68"/>
      <c r="E32" s="68"/>
      <c r="F32" s="69"/>
      <c r="G32" s="69"/>
      <c r="H32" s="69"/>
      <c r="I32" s="69"/>
      <c r="J32" s="52"/>
      <c r="K32" s="52"/>
    </row>
    <row r="33" spans="1:11" s="28" customFormat="1" ht="15" customHeight="1" x14ac:dyDescent="0.2">
      <c r="A33" s="67"/>
      <c r="B33" s="68"/>
      <c r="C33" s="68"/>
      <c r="D33" s="68"/>
      <c r="E33" s="68"/>
      <c r="F33" s="69"/>
      <c r="G33" s="69"/>
      <c r="H33" s="69"/>
      <c r="I33" s="69"/>
      <c r="J33" s="52"/>
      <c r="K33" s="52"/>
    </row>
    <row r="34" spans="1:11" s="27" customFormat="1" ht="15" customHeight="1" x14ac:dyDescent="0.2">
      <c r="A34" s="67"/>
      <c r="B34" s="68"/>
      <c r="C34" s="68"/>
      <c r="D34" s="68"/>
      <c r="E34" s="68"/>
      <c r="F34" s="69"/>
      <c r="G34" s="69"/>
      <c r="H34" s="69"/>
      <c r="I34" s="69"/>
      <c r="J34" s="52"/>
      <c r="K34" s="52"/>
    </row>
    <row r="35" spans="1:11" s="27" customFormat="1" ht="15" customHeight="1" x14ac:dyDescent="0.2">
      <c r="A35" s="67"/>
      <c r="B35" s="68"/>
      <c r="C35" s="68"/>
      <c r="D35" s="68"/>
      <c r="E35" s="68"/>
      <c r="F35" s="69"/>
      <c r="G35" s="69"/>
      <c r="H35" s="69"/>
      <c r="I35" s="69"/>
      <c r="J35" s="52"/>
      <c r="K35" s="52"/>
    </row>
    <row r="36" spans="1:11" s="27" customFormat="1" ht="15" customHeight="1" x14ac:dyDescent="0.2">
      <c r="A36" s="67"/>
      <c r="B36" s="68"/>
      <c r="C36" s="68"/>
      <c r="D36" s="68"/>
      <c r="E36" s="68"/>
      <c r="F36" s="69"/>
      <c r="G36" s="69"/>
      <c r="H36" s="69"/>
      <c r="I36" s="69"/>
      <c r="J36" s="52"/>
      <c r="K36" s="52"/>
    </row>
    <row r="37" spans="1:11" s="27" customFormat="1" ht="15" customHeight="1" x14ac:dyDescent="0.2">
      <c r="A37" s="67"/>
      <c r="B37" s="68"/>
      <c r="C37" s="68"/>
      <c r="D37" s="68"/>
      <c r="E37" s="68"/>
      <c r="F37" s="69"/>
      <c r="G37" s="69"/>
      <c r="H37" s="69"/>
      <c r="I37" s="69"/>
      <c r="J37" s="52"/>
      <c r="K37" s="52"/>
    </row>
    <row r="38" spans="1:11" s="27" customFormat="1" ht="15" customHeight="1" x14ac:dyDescent="0.2">
      <c r="A38" s="67"/>
      <c r="B38" s="68"/>
      <c r="C38" s="68"/>
      <c r="D38" s="68"/>
      <c r="E38" s="68"/>
      <c r="F38" s="69"/>
      <c r="G38" s="69"/>
      <c r="H38" s="69"/>
      <c r="I38" s="69"/>
      <c r="J38" s="52"/>
      <c r="K38" s="52"/>
    </row>
    <row r="39" spans="1:11" s="27" customFormat="1" ht="15" customHeight="1" x14ac:dyDescent="0.2">
      <c r="A39" s="67"/>
      <c r="B39" s="68"/>
      <c r="C39" s="68"/>
      <c r="D39" s="68"/>
      <c r="E39" s="68"/>
      <c r="F39" s="69"/>
      <c r="G39" s="69"/>
      <c r="H39" s="69"/>
      <c r="I39" s="69"/>
      <c r="J39" s="52"/>
      <c r="K39" s="52"/>
    </row>
    <row r="40" spans="1:11" s="27" customFormat="1" ht="15" customHeight="1" x14ac:dyDescent="0.2">
      <c r="A40" s="67"/>
      <c r="B40" s="68"/>
      <c r="C40" s="68"/>
      <c r="D40" s="68"/>
      <c r="E40" s="68"/>
      <c r="F40" s="69"/>
      <c r="G40" s="69"/>
      <c r="H40" s="69"/>
      <c r="I40" s="69"/>
      <c r="J40" s="52"/>
      <c r="K40" s="52"/>
    </row>
    <row r="41" spans="1:11" s="27" customFormat="1" ht="15" customHeight="1" x14ac:dyDescent="0.2">
      <c r="A41" s="67"/>
      <c r="B41" s="68"/>
      <c r="C41" s="68"/>
      <c r="D41" s="68"/>
      <c r="E41" s="68"/>
      <c r="F41" s="69"/>
      <c r="G41" s="69"/>
      <c r="H41" s="69"/>
      <c r="I41" s="69"/>
      <c r="J41" s="52"/>
      <c r="K41" s="52"/>
    </row>
    <row r="42" spans="1:11" s="27" customFormat="1" ht="15" customHeight="1" x14ac:dyDescent="0.2">
      <c r="A42" s="67"/>
      <c r="B42" s="68"/>
      <c r="C42" s="68"/>
      <c r="D42" s="68"/>
      <c r="E42" s="68"/>
      <c r="F42" s="69"/>
      <c r="G42" s="69"/>
      <c r="H42" s="69"/>
      <c r="I42" s="69"/>
      <c r="J42" s="52"/>
      <c r="K42" s="52"/>
    </row>
    <row r="43" spans="1:11" s="27" customFormat="1" ht="15" customHeight="1" x14ac:dyDescent="0.2">
      <c r="A43" s="67"/>
      <c r="B43" s="68"/>
      <c r="C43" s="68"/>
      <c r="D43" s="68"/>
      <c r="E43" s="68"/>
      <c r="F43" s="69"/>
      <c r="G43" s="69"/>
      <c r="H43" s="69"/>
      <c r="I43" s="69"/>
      <c r="J43" s="52"/>
      <c r="K43" s="52"/>
    </row>
    <row r="44" spans="1:11" s="27" customFormat="1" ht="15" customHeight="1" x14ac:dyDescent="0.2">
      <c r="A44" s="67"/>
      <c r="B44" s="68"/>
      <c r="C44" s="68"/>
      <c r="D44" s="68"/>
      <c r="E44" s="68"/>
      <c r="F44" s="69"/>
      <c r="G44" s="69"/>
      <c r="H44" s="69"/>
      <c r="I44" s="69"/>
      <c r="J44" s="52"/>
      <c r="K44" s="52"/>
    </row>
    <row r="45" spans="1:11" s="27" customFormat="1" ht="15" customHeight="1" x14ac:dyDescent="0.2">
      <c r="A45" s="67"/>
      <c r="B45" s="68"/>
      <c r="C45" s="68"/>
      <c r="D45" s="68"/>
      <c r="E45" s="68"/>
      <c r="F45" s="69"/>
      <c r="G45" s="69"/>
      <c r="H45" s="69"/>
      <c r="I45" s="69"/>
      <c r="J45" s="52"/>
      <c r="K45" s="52"/>
    </row>
    <row r="46" spans="1:11" s="27" customFormat="1" ht="15" customHeight="1" x14ac:dyDescent="0.2">
      <c r="A46" s="67"/>
      <c r="B46" s="68"/>
      <c r="C46" s="68"/>
      <c r="D46" s="68"/>
      <c r="E46" s="68"/>
      <c r="F46" s="69"/>
      <c r="G46" s="69"/>
      <c r="H46" s="69"/>
      <c r="I46" s="69"/>
      <c r="J46" s="52"/>
      <c r="K46" s="52"/>
    </row>
    <row r="47" spans="1:11" s="27" customFormat="1" ht="15" customHeight="1" x14ac:dyDescent="0.2">
      <c r="A47" s="67"/>
      <c r="B47" s="68"/>
      <c r="C47" s="68"/>
      <c r="D47" s="68"/>
      <c r="E47" s="68"/>
      <c r="F47" s="69"/>
      <c r="G47" s="69"/>
      <c r="H47" s="69"/>
      <c r="I47" s="69"/>
      <c r="J47" s="52"/>
      <c r="K47" s="52"/>
    </row>
    <row r="48" spans="1:11" s="27" customFormat="1" ht="15" customHeight="1" x14ac:dyDescent="0.2">
      <c r="A48" s="67"/>
      <c r="B48" s="68"/>
      <c r="C48" s="68"/>
      <c r="D48" s="68"/>
      <c r="E48" s="68"/>
      <c r="F48" s="69"/>
      <c r="G48" s="69"/>
      <c r="H48" s="69"/>
      <c r="I48" s="69"/>
      <c r="J48" s="52"/>
      <c r="K48" s="52"/>
    </row>
    <row r="49" spans="1:11" s="28" customFormat="1" ht="15" customHeight="1" x14ac:dyDescent="0.2">
      <c r="A49" s="67"/>
      <c r="B49" s="68"/>
      <c r="C49" s="68"/>
      <c r="D49" s="68"/>
      <c r="E49" s="68"/>
      <c r="F49" s="69"/>
      <c r="G49" s="69"/>
      <c r="H49" s="69"/>
      <c r="I49" s="69"/>
      <c r="J49" s="52"/>
      <c r="K49" s="52"/>
    </row>
    <row r="50" spans="1:11" s="27" customFormat="1" ht="15" customHeight="1" x14ac:dyDescent="0.2">
      <c r="A50" s="67"/>
      <c r="B50" s="68"/>
      <c r="C50" s="68"/>
      <c r="D50" s="68"/>
      <c r="E50" s="68"/>
      <c r="F50" s="69"/>
      <c r="G50" s="69"/>
      <c r="H50" s="69"/>
      <c r="I50" s="69"/>
      <c r="J50" s="52"/>
      <c r="K50" s="52"/>
    </row>
    <row r="51" spans="1:11" s="27" customFormat="1" ht="15" customHeight="1" x14ac:dyDescent="0.2">
      <c r="A51" s="24"/>
      <c r="B51" s="25"/>
      <c r="C51" s="25"/>
      <c r="D51" s="25"/>
      <c r="E51" s="25"/>
      <c r="F51" s="23"/>
      <c r="G51" s="23"/>
      <c r="H51" s="23"/>
      <c r="I51" s="23"/>
    </row>
    <row r="52" spans="1:11" s="27" customFormat="1" ht="15" customHeight="1" x14ac:dyDescent="0.2">
      <c r="A52" s="24"/>
      <c r="B52" s="25"/>
      <c r="C52" s="25"/>
      <c r="D52" s="25"/>
      <c r="E52" s="25"/>
      <c r="F52" s="23"/>
      <c r="G52" s="23"/>
      <c r="H52" s="23"/>
      <c r="I52" s="23"/>
    </row>
    <row r="53" spans="1:11" s="27" customFormat="1" ht="15" customHeight="1" x14ac:dyDescent="0.2">
      <c r="A53" s="24"/>
      <c r="B53" s="25"/>
      <c r="C53" s="25"/>
      <c r="D53" s="25"/>
      <c r="E53" s="25"/>
      <c r="F53" s="23"/>
      <c r="G53" s="23"/>
      <c r="H53" s="23"/>
      <c r="I53" s="23"/>
    </row>
    <row r="54" spans="1:11" s="27" customFormat="1" ht="15" customHeight="1" x14ac:dyDescent="0.2">
      <c r="A54" s="24"/>
      <c r="B54" s="25"/>
      <c r="C54" s="25"/>
      <c r="D54" s="25"/>
      <c r="E54" s="25"/>
      <c r="F54" s="23"/>
      <c r="G54" s="23"/>
      <c r="H54" s="23"/>
      <c r="I54" s="23"/>
    </row>
    <row r="55" spans="1:11" s="27" customFormat="1" ht="15" customHeight="1" x14ac:dyDescent="0.2">
      <c r="A55" s="24"/>
      <c r="B55" s="25"/>
      <c r="C55" s="25"/>
      <c r="D55" s="25"/>
      <c r="E55" s="25"/>
      <c r="F55" s="23"/>
      <c r="G55" s="23"/>
      <c r="H55" s="23"/>
      <c r="I55" s="23"/>
    </row>
    <row r="56" spans="1:11" ht="12.75" hidden="1" x14ac:dyDescent="0.2"/>
    <row r="57" spans="1:11" ht="12.75" hidden="1" x14ac:dyDescent="0.2"/>
    <row r="58" spans="1:11" ht="12.75" hidden="1" x14ac:dyDescent="0.2"/>
    <row r="59" spans="1:11" ht="12.75" hidden="1" x14ac:dyDescent="0.2"/>
    <row r="60" spans="1:11" ht="12.75" hidden="1" x14ac:dyDescent="0.2"/>
    <row r="61" spans="1:11" ht="12.75" hidden="1" x14ac:dyDescent="0.2"/>
    <row r="62" spans="1:11" ht="12.75" hidden="1" x14ac:dyDescent="0.2"/>
    <row r="63" spans="1:11" ht="12.75" hidden="1" x14ac:dyDescent="0.2"/>
    <row r="64" spans="1:11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hidden="1" customHeight="1" x14ac:dyDescent="0.2"/>
    <row r="317" ht="0" hidden="1" customHeight="1" x14ac:dyDescent="0.2"/>
    <row r="318" ht="0" hidden="1" customHeight="1" x14ac:dyDescent="0.2"/>
  </sheetData>
  <hyperlinks>
    <hyperlink ref="A2" location="Sommaire!L1C1" display="SOMMAIRE"/>
  </hyperlinks>
  <pageMargins left="0.7" right="0.7" top="0.75" bottom="0.75" header="0.3" footer="0.3"/>
  <pageSetup paperSize="9" scale="63" orientation="landscape" r:id="rId1"/>
  <ignoredErrors>
    <ignoredError sqref="C10:G15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12E3768-F5E4-4326-907E-5688388C1B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3.06 Notice</vt:lpstr>
      <vt:lpstr>3.06 Graph 1</vt:lpstr>
      <vt:lpstr>3.06 Graph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;3.06</dc:title>
  <dc:creator>DEPP-MENJ - Ministère de l'Education nationale et de la Jeunesse;Direction de l'évaluation de la prospective et de la performance</dc:creator>
  <cp:lastModifiedBy>Santa Susini</cp:lastModifiedBy>
  <cp:lastPrinted>2025-11-17T10:37:25Z</cp:lastPrinted>
  <dcterms:created xsi:type="dcterms:W3CDTF">2022-01-20T10:16:04Z</dcterms:created>
  <dcterms:modified xsi:type="dcterms:W3CDTF">2026-02-11T12:53:15Z</dcterms:modified>
  <cp:contentStatus>Publié</cp:contentStatus>
</cp:coreProperties>
</file>