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susini\Nextcloud2\Stats corses\2025\"/>
    </mc:Choice>
  </mc:AlternateContent>
  <bookViews>
    <workbookView xWindow="0" yWindow="0" windowWidth="28800" windowHeight="11775" activeTab="4"/>
  </bookViews>
  <sheets>
    <sheet name="8.03 Notice" sheetId="11" r:id="rId1"/>
    <sheet name="8.03 Graphique 1" sheetId="10" r:id="rId2"/>
    <sheet name="8.03Tableau 2" sheetId="3" r:id="rId3"/>
    <sheet name="8.03 Tableau 3" sheetId="4" r:id="rId4"/>
    <sheet name="8.03 Tableau 4" sheetId="5" r:id="rId5"/>
  </sheets>
  <calcPr calcId="162913"/>
</workbook>
</file>

<file path=xl/calcChain.xml><?xml version="1.0" encoding="utf-8"?>
<calcChain xmlns="http://schemas.openxmlformats.org/spreadsheetml/2006/main">
  <c r="B13" i="5" l="1"/>
  <c r="B10" i="4" l="1"/>
  <c r="B15" i="4"/>
  <c r="I19" i="3"/>
  <c r="H19" i="3"/>
  <c r="G19" i="3"/>
  <c r="I18" i="3"/>
  <c r="G18" i="3"/>
  <c r="A3" i="5" l="1"/>
  <c r="A3" i="4"/>
  <c r="A3" i="3"/>
  <c r="A14" i="11"/>
  <c r="B7" i="4" l="1"/>
  <c r="B11" i="3"/>
  <c r="B7" i="3"/>
  <c r="B19" i="3" l="1"/>
  <c r="B16" i="4"/>
</calcChain>
</file>

<file path=xl/sharedStrings.xml><?xml version="1.0" encoding="utf-8"?>
<sst xmlns="http://schemas.openxmlformats.org/spreadsheetml/2006/main" count="113" uniqueCount="77">
  <si>
    <t>Effectifs</t>
  </si>
  <si>
    <t>Total</t>
  </si>
  <si>
    <t>Femmes</t>
  </si>
  <si>
    <t>Hommes</t>
  </si>
  <si>
    <t>Ensemble</t>
  </si>
  <si>
    <t>Part des femmes (%)</t>
  </si>
  <si>
    <t>Part des hommes (%)</t>
  </si>
  <si>
    <t xml:space="preserve">Âge moyen </t>
  </si>
  <si>
    <t>Non-titulaires</t>
  </si>
  <si>
    <t>Enseignement d'élèves du premier degré public</t>
  </si>
  <si>
    <t>Professeurs des écoles</t>
  </si>
  <si>
    <t>Enseignement d'élèves du second degré public</t>
  </si>
  <si>
    <t>Professeurs de chaire supérieure</t>
  </si>
  <si>
    <t>Professeurs agrégés</t>
  </si>
  <si>
    <t>Professeurs certifiés</t>
  </si>
  <si>
    <t>Professeurs d'EPS</t>
  </si>
  <si>
    <t>Professeurs de lycée professionnel</t>
  </si>
  <si>
    <t>Enseignement d'élèves du premier degré privé</t>
  </si>
  <si>
    <t>Enseignement d'élèves du second degré privé</t>
  </si>
  <si>
    <r>
      <t>1.</t>
    </r>
    <r>
      <rPr>
        <sz val="8"/>
        <rFont val="Arial"/>
        <family val="2"/>
      </rPr>
      <t xml:space="preserve"> Il regroupe le temps partiel à l’initiative de l’agent, et le temps incomplet (à l’initiative de l’administration, un agent contractuel peut se voir attribuer un temps de travail inférieur à un temps plein). </t>
    </r>
  </si>
  <si>
    <t>PEGC, adjoints et chargés d'enseignement</t>
  </si>
  <si>
    <r>
      <t>1.</t>
    </r>
    <r>
      <rPr>
        <sz val="8"/>
        <rFont val="Arial"/>
        <family val="2"/>
      </rPr>
      <t xml:space="preserve"> Il regroupe le temps partiel à l’initiative de l’agent, et le temps incomplet à l’initiative de l’administration. Un agent contractuel peut se voir attribuer un temps de travail inférieur à un temps plein. </t>
    </r>
  </si>
  <si>
    <t>Autres assimilés titulaires (2)</t>
  </si>
  <si>
    <t>Assistance éducative</t>
  </si>
  <si>
    <t>Inspection</t>
  </si>
  <si>
    <t>Enseignement du premier degré</t>
  </si>
  <si>
    <t>Enseignement du second degré</t>
  </si>
  <si>
    <t>Mission</t>
  </si>
  <si>
    <t>Administration, logistique</t>
  </si>
  <si>
    <t>Santé et social</t>
  </si>
  <si>
    <r>
      <t>2.</t>
    </r>
    <r>
      <rPr>
        <sz val="8"/>
        <rFont val="Arial"/>
        <family val="2"/>
      </rPr>
      <t xml:space="preserve"> Organisation de la vie quotidienne de l'établissement, animation éducative, développement psychologique. </t>
    </r>
  </si>
  <si>
    <t xml:space="preserve">Femmes (%) </t>
  </si>
  <si>
    <t>Hommes (%)</t>
  </si>
  <si>
    <t>Ensemble (%)</t>
  </si>
  <si>
    <r>
      <t xml:space="preserve">3. </t>
    </r>
    <r>
      <rPr>
        <sz val="8"/>
        <rFont val="Arial"/>
        <family val="2"/>
      </rPr>
      <t>Y compris directeurs d'écoles entièrement déchargés d'enseignement des secteurs public et privé sous contrat.</t>
    </r>
  </si>
  <si>
    <t>Temps partiel ou incomplet (1)</t>
  </si>
  <si>
    <t>Instituteurs et autres titulaires</t>
  </si>
  <si>
    <t>Professeurs des écoles et instituteurs</t>
  </si>
  <si>
    <t>Professeurs de chaire supérieure et agrégés</t>
  </si>
  <si>
    <t>Direction (3)</t>
  </si>
  <si>
    <r>
      <t>2.</t>
    </r>
    <r>
      <rPr>
        <sz val="8"/>
        <rFont val="Arial"/>
        <family val="2"/>
      </rPr>
      <t xml:space="preserve"> Dans le 1er degré : professeurs certifiés ; dans le 2d degré : professeurs certifiés des écoles, instituteurs, professeurs d’enseignement général de collège (PEGC) , adjoints et chargés d'enseignement, maîtres auxiliaires sur contrat définitif.</t>
    </r>
  </si>
  <si>
    <t>Direction et inspection</t>
  </si>
  <si>
    <r>
      <rPr>
        <b/>
        <sz val="8"/>
        <color indexed="8"/>
        <rFont val="Arial"/>
        <family val="2"/>
      </rPr>
      <t>Note</t>
    </r>
    <r>
      <rPr>
        <sz val="8"/>
        <color indexed="8"/>
        <rFont val="Arial"/>
        <family val="2"/>
      </rPr>
      <t xml:space="preserve"> : par rapport à l'édition précédente, de légères modifications méthodologiques ont été apportées aux missions (cf. fiche 8.01). </t>
    </r>
  </si>
  <si>
    <t>RERS 8.03  L'âge, le sexe et le rythme de travail des personnels de l'Éducation nationale</t>
  </si>
  <si>
    <t>Assistance d'éducation et prévention sécurité</t>
  </si>
  <si>
    <t>8.03 L’âge, le sexe et le rythme de travail des personnels de l’Éducation nationale</t>
  </si>
  <si>
    <t>Sommaire</t>
  </si>
  <si>
    <t>Précisions</t>
  </si>
  <si>
    <r>
      <t>Du corps à la mission.</t>
    </r>
    <r>
      <rPr>
        <sz val="8"/>
        <color rgb="FF000000"/>
        <rFont val="Arial"/>
        <family val="2"/>
      </rPr>
      <t xml:space="preserve"> Les données concernant les personnels non enseignants du privé sous contrat ne sont pas présentes dans les systèmes d’information statistique du ministère. Par conséquent, seuls les corps non-enseignants du secteur public sont publiables. Néanmoins, dans l’approche par mission retenue ici, sont aussi pris en compte les enseignants du public et du privé sous contrat qui assurent des missions non enseignantes.</t>
    </r>
  </si>
  <si>
    <t>Pour en savoir plus</t>
  </si>
  <si>
    <t>Source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</si>
  <si>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</si>
  <si>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</si>
  <si>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</si>
  <si>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</si>
  <si>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</si>
  <si>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</si>
  <si>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 xml:space="preserve">Personnels d'éducation         </t>
  </si>
  <si>
    <t>Autres missions (non-enseignement) filière ATSS</t>
  </si>
  <si>
    <t>Autres missions (non-enseignement) filière ITRF</t>
  </si>
  <si>
    <t>Actualisé le</t>
  </si>
  <si>
    <t>Repères statistiques corses</t>
  </si>
  <si>
    <t>Publication annuelle de la division de la prospective et des statistiques académiques (DPSA) de l'Académie de Corse.</t>
  </si>
  <si>
    <t>https://www.ac-corse.fr/l-academie-en-chiffres-123583</t>
  </si>
  <si>
    <t>► Champ : Région Corse ensemble des agents payés par l'Éducation nationale, en activité et ayant une affectation au 30 novembre. Public et privé sous contrat.</t>
  </si>
  <si>
    <t>[1] Évolution de la part des femmes selon la mission entre 2017 et 2024</t>
  </si>
  <si>
    <t>[2] Les enseignants en mission dans le secteur public en 2021-2024</t>
  </si>
  <si>
    <t>[3] Les enseignants en mission dans le secteur privé sous contrat en 2021-2024</t>
  </si>
  <si>
    <t>[4] Les personnels de la mission non enseignante en 2021-2024</t>
  </si>
  <si>
    <t>Femmes % total</t>
  </si>
  <si>
    <t>► Champ : Région Corse ensemble des enseignants payés par l'Éducation nationale au titre de leur mission d'enseignement dans le public, en activité et ayant une affectation au 30 novembre 2024.</t>
  </si>
  <si>
    <t>Source : DEPP, Panel des personnels issu de BSA, novembre 2024.</t>
  </si>
  <si>
    <r>
      <t xml:space="preserve"> DEPP, 2024, </t>
    </r>
    <r>
      <rPr>
        <i/>
        <sz val="8"/>
        <color rgb="FF000000"/>
        <rFont val="Arial"/>
        <family val="2"/>
      </rPr>
      <t xml:space="preserve">Panorama statistique des personnels de l’enseignement scolaire 2024-2025. </t>
    </r>
    <r>
      <rPr>
        <sz val="8"/>
        <color rgb="FF000000"/>
        <rFont val="Arial"/>
        <family val="2"/>
      </rPr>
      <t>À paraître.</t>
    </r>
  </si>
  <si>
    <t>DEPP, Panel des personnels issu de BSA, novembre 2024.</t>
  </si>
  <si>
    <t>► Champ : Région Corse ensemble des enseignants payés par l'Éducation nationale au titre de leur mission d'enseignement dans le privé sous contrat, en activité et ayant une affectation au 30 novembre 2024.</t>
  </si>
  <si>
    <t>► Champ : Région Corse ensemble des agents payés par l'Éducation nationale au titre de leur mission non enseignante, en activité et ayant une affectation au 30 novembre 2024.</t>
  </si>
  <si>
    <t>DPSA, RSC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</si>
</sst>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F800]dddd\,\ mmmm\ dd\,\ yyyy"/>
    <numFmt numFmtId="171" formatCode="#,##0.0"/>
  </numFmts>
  <fonts count="74" x14ac:knownFonts="1">
    <font>
      <sz val="11"/>
      <color theme="1"/>
      <name val="Calibri"/>
      <family val="2"/>
      <scheme val="minor"/>
    </font>
    <font>
      <b/>
      <sz val="10"/>
      <name val="Arial"/>
      <family val="2"/>
    </font>
    <font>
      <b/>
      <sz val="8"/>
      <color indexed="12"/>
      <name val="Arial"/>
      <family val="2"/>
    </font>
    <font>
      <sz val="8"/>
      <name val="Arial"/>
      <family val="2"/>
    </font>
    <font>
      <b/>
      <sz val="8"/>
      <name val="Arial"/>
      <family val="2"/>
    </font>
    <font>
      <b/>
      <sz val="9"/>
      <name val="Arial"/>
      <family val="2"/>
    </font>
    <font>
      <sz val="10"/>
      <name val="Arial"/>
      <family val="2"/>
    </font>
    <font>
      <b/>
      <sz val="10"/>
      <name val="Times New Roman"/>
      <family val="1"/>
    </font>
    <font>
      <sz val="10"/>
      <name val="Times New Roman"/>
      <family val="1"/>
    </font>
    <font>
      <u/>
      <sz val="10"/>
      <color indexed="12"/>
      <name val="Arial"/>
      <family val="2"/>
    </font>
    <font>
      <b/>
      <sz val="11"/>
      <name val="Arial"/>
      <family val="2"/>
    </font>
    <font>
      <sz val="8"/>
      <color indexed="8"/>
      <name val="Arial"/>
      <family val="2"/>
    </font>
    <font>
      <b/>
      <sz val="18"/>
      <color indexed="56"/>
      <name val="Cambria"/>
      <family val="2"/>
    </font>
    <font>
      <b/>
      <sz val="10"/>
      <color indexed="9"/>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amily val="2"/>
    </font>
    <font>
      <b/>
      <sz val="12"/>
      <name val="Arial"/>
      <family val="2"/>
    </font>
    <font>
      <b/>
      <sz val="8"/>
      <color indexed="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theme="10"/>
      <name val="Calibri"/>
      <family val="2"/>
      <scheme val="minor"/>
    </font>
    <font>
      <u/>
      <sz val="10"/>
      <color theme="10"/>
      <name val="Arial"/>
      <family val="2"/>
    </font>
    <font>
      <sz val="11"/>
      <color rgb="FF9C6500"/>
      <name val="Calibri"/>
      <family val="2"/>
      <scheme val="minor"/>
    </font>
    <font>
      <sz val="11"/>
      <color theme="1"/>
      <name val="Calibri Light"/>
      <family val="2"/>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11"/>
      <color theme="1"/>
      <name val="Arial"/>
      <family val="2"/>
    </font>
    <font>
      <sz val="8"/>
      <color theme="1"/>
      <name val="Arial"/>
      <family val="2"/>
    </font>
    <font>
      <b/>
      <sz val="11"/>
      <color theme="1"/>
      <name val="Arial"/>
      <family val="2"/>
    </font>
    <font>
      <i/>
      <sz val="10"/>
      <name val="Arial"/>
      <family val="2"/>
    </font>
    <font>
      <b/>
      <sz val="12"/>
      <color rgb="FF000000"/>
      <name val="Arial"/>
      <family val="2"/>
    </font>
    <font>
      <b/>
      <sz val="10"/>
      <color rgb="FF0000FF"/>
      <name val="Arial"/>
      <family val="2"/>
    </font>
    <font>
      <b/>
      <sz val="8"/>
      <color rgb="FF000000"/>
      <name val="Arial"/>
      <family val="2"/>
    </font>
    <font>
      <sz val="8"/>
      <color rgb="FF000000"/>
      <name val="Arial"/>
      <family val="2"/>
    </font>
    <font>
      <i/>
      <sz val="8"/>
      <color rgb="FF000000"/>
      <name val="Arial"/>
      <family val="2"/>
    </font>
    <font>
      <sz val="8"/>
      <color rgb="FF000065"/>
      <name val="Arial"/>
      <family val="2"/>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0"/>
        <bgColor indexed="64"/>
      </patternFill>
    </fill>
  </fills>
  <borders count="3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style="thin">
        <color indexed="9"/>
      </right>
      <top/>
      <bottom/>
      <diagonal/>
    </border>
    <border>
      <left/>
      <right style="thin">
        <color indexed="9"/>
      </right>
      <top/>
      <bottom style="thin">
        <color indexed="9"/>
      </bottom>
      <diagonal/>
    </border>
    <border>
      <left style="thin">
        <color indexed="9"/>
      </left>
      <right/>
      <top/>
      <bottom style="thin">
        <color indexed="9"/>
      </bottom>
      <diagonal/>
    </border>
    <border>
      <left/>
      <right/>
      <top/>
      <bottom style="thin">
        <color indexed="9"/>
      </bottom>
      <diagonal/>
    </border>
    <border>
      <left style="thin">
        <color indexed="9"/>
      </left>
      <right style="thin">
        <color indexed="9"/>
      </right>
      <top/>
      <bottom style="thin">
        <color indexed="9"/>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right style="thin">
        <color indexed="9"/>
      </right>
      <top/>
      <bottom style="thin">
        <color indexed="64"/>
      </bottom>
      <diagonal/>
    </border>
    <border>
      <left style="thin">
        <color indexed="9"/>
      </left>
      <right style="thin">
        <color indexed="9"/>
      </right>
      <top/>
      <bottom style="thin">
        <color indexed="64"/>
      </bottom>
      <diagonal/>
    </border>
  </borders>
  <cellStyleXfs count="122">
    <xf numFmtId="0" fontId="0" fillId="0" borderId="0"/>
    <xf numFmtId="0" fontId="44" fillId="25" borderId="0" applyNumberFormat="0" applyBorder="0" applyAlignment="0" applyProtection="0"/>
    <xf numFmtId="0" fontId="44"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44" fillId="29" borderId="0" applyNumberFormat="0" applyBorder="0" applyAlignment="0" applyProtection="0"/>
    <xf numFmtId="0" fontId="44" fillId="30"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44" fillId="33" borderId="0" applyNumberFormat="0" applyBorder="0" applyAlignment="0" applyProtection="0"/>
    <xf numFmtId="0" fontId="44" fillId="34" borderId="0" applyNumberFormat="0" applyBorder="0" applyAlignment="0" applyProtection="0"/>
    <xf numFmtId="0" fontId="44" fillId="35" borderId="0" applyNumberFormat="0" applyBorder="0" applyAlignment="0" applyProtection="0"/>
    <xf numFmtId="0" fontId="44" fillId="36"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45" fillId="37" borderId="0" applyNumberFormat="0" applyBorder="0" applyAlignment="0" applyProtection="0"/>
    <xf numFmtId="0" fontId="45" fillId="38" borderId="0" applyNumberFormat="0" applyBorder="0" applyAlignment="0" applyProtection="0"/>
    <xf numFmtId="0" fontId="45" fillId="39" borderId="0" applyNumberFormat="0" applyBorder="0" applyAlignment="0" applyProtection="0"/>
    <xf numFmtId="0" fontId="45"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45" fillId="43" borderId="0" applyNumberFormat="0" applyBorder="0" applyAlignment="0" applyProtection="0"/>
    <xf numFmtId="0" fontId="45" fillId="44" borderId="0" applyNumberFormat="0" applyBorder="0" applyAlignment="0" applyProtection="0"/>
    <xf numFmtId="0" fontId="45" fillId="45" borderId="0" applyNumberFormat="0" applyBorder="0" applyAlignment="0" applyProtection="0"/>
    <xf numFmtId="0" fontId="45" fillId="46" borderId="0" applyNumberFormat="0" applyBorder="0" applyAlignment="0" applyProtection="0"/>
    <xf numFmtId="0" fontId="45" fillId="47" borderId="0" applyNumberFormat="0" applyBorder="0" applyAlignment="0" applyProtection="0"/>
    <xf numFmtId="0" fontId="45" fillId="48" borderId="0" applyNumberFormat="0" applyBorder="0" applyAlignment="0" applyProtection="0"/>
    <xf numFmtId="0" fontId="46" fillId="0" borderId="0" applyNumberFormat="0" applyFill="0" applyBorder="0" applyAlignment="0" applyProtection="0"/>
    <xf numFmtId="0" fontId="17" fillId="3" borderId="0" applyNumberFormat="0" applyBorder="0" applyAlignment="0" applyProtection="0"/>
    <xf numFmtId="0" fontId="3" fillId="16" borderId="1"/>
    <xf numFmtId="0" fontId="47" fillId="49" borderId="22" applyNumberFormat="0" applyAlignment="0" applyProtection="0"/>
    <xf numFmtId="0" fontId="18" fillId="17" borderId="2" applyNumberFormat="0" applyAlignment="0" applyProtection="0"/>
    <xf numFmtId="0" fontId="3" fillId="0" borderId="3"/>
    <xf numFmtId="0" fontId="48" fillId="0" borderId="23" applyNumberFormat="0" applyFill="0" applyAlignment="0" applyProtection="0"/>
    <xf numFmtId="0" fontId="13" fillId="18" borderId="5" applyNumberFormat="0" applyAlignment="0" applyProtection="0"/>
    <xf numFmtId="0" fontId="19" fillId="19" borderId="0">
      <alignment horizontal="center"/>
    </xf>
    <xf numFmtId="0" fontId="20" fillId="19" borderId="0">
      <alignment horizontal="center" vertical="center"/>
    </xf>
    <xf numFmtId="0" fontId="6" fillId="20" borderId="0">
      <alignment horizontal="center" wrapText="1"/>
    </xf>
    <xf numFmtId="0" fontId="2" fillId="19" borderId="0">
      <alignment horizontal="center"/>
    </xf>
    <xf numFmtId="166" fontId="8" fillId="0" borderId="0" applyFont="0" applyFill="0" applyBorder="0" applyAlignment="0" applyProtection="0"/>
    <xf numFmtId="167" fontId="6" fillId="0" borderId="0" applyFont="0" applyFill="0" applyBorder="0" applyAlignment="0" applyProtection="0"/>
    <xf numFmtId="167"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0" fontId="21" fillId="21" borderId="1" applyBorder="0">
      <protection locked="0"/>
    </xf>
    <xf numFmtId="0" fontId="49" fillId="50" borderId="22" applyNumberFormat="0" applyAlignment="0" applyProtection="0"/>
    <xf numFmtId="0" fontId="22" fillId="0" borderId="0" applyNumberFormat="0" applyFill="0" applyBorder="0" applyAlignment="0" applyProtection="0"/>
    <xf numFmtId="0" fontId="11" fillId="19" borderId="3">
      <alignment horizontal="left"/>
    </xf>
    <xf numFmtId="0" fontId="23" fillId="19" borderId="0">
      <alignment horizontal="left"/>
    </xf>
    <xf numFmtId="0" fontId="24" fillId="4" borderId="0" applyNumberFormat="0" applyBorder="0" applyAlignment="0" applyProtection="0"/>
    <xf numFmtId="0" fontId="25" fillId="22" borderId="0">
      <alignment horizontal="right" vertical="top" textRotation="90" wrapText="1"/>
    </xf>
    <xf numFmtId="0" fontId="26" fillId="0" borderId="6" applyNumberFormat="0" applyFill="0" applyAlignment="0" applyProtection="0"/>
    <xf numFmtId="0" fontId="27" fillId="0" borderId="7" applyNumberFormat="0" applyFill="0" applyAlignment="0" applyProtection="0"/>
    <xf numFmtId="0" fontId="28" fillId="0" borderId="8"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7" borderId="2" applyNumberFormat="0" applyAlignment="0" applyProtection="0"/>
    <xf numFmtId="0" fontId="50" fillId="51" borderId="0" applyNumberFormat="0" applyBorder="0" applyAlignment="0" applyProtection="0"/>
    <xf numFmtId="0" fontId="1" fillId="20" borderId="0">
      <alignment horizontal="center"/>
    </xf>
    <xf numFmtId="0" fontId="3" fillId="19" borderId="9">
      <alignment wrapText="1"/>
    </xf>
    <xf numFmtId="0" fontId="31" fillId="19" borderId="10"/>
    <xf numFmtId="0" fontId="31" fillId="19" borderId="11"/>
    <xf numFmtId="0" fontId="3" fillId="19" borderId="12">
      <alignment horizontal="center" wrapText="1"/>
    </xf>
    <xf numFmtId="0" fontId="9" fillId="0" borderId="0" applyNumberFormat="0" applyFill="0" applyBorder="0" applyAlignment="0" applyProtection="0">
      <alignment vertical="top"/>
      <protection locked="0"/>
    </xf>
    <xf numFmtId="0" fontId="51" fillId="0" borderId="0" applyNumberFormat="0" applyFill="0" applyBorder="0" applyAlignment="0" applyProtection="0"/>
    <xf numFmtId="0" fontId="52" fillId="0" borderId="0" applyNumberFormat="0" applyFill="0" applyBorder="0" applyAlignment="0" applyProtection="0"/>
    <xf numFmtId="0" fontId="32" fillId="0" borderId="4" applyNumberFormat="0" applyFill="0" applyAlignment="0" applyProtection="0"/>
    <xf numFmtId="0" fontId="6" fillId="0" borderId="0" applyFont="0" applyFill="0" applyBorder="0" applyAlignment="0" applyProtection="0"/>
    <xf numFmtId="0" fontId="33" fillId="23" borderId="0" applyNumberFormat="0" applyBorder="0" applyAlignment="0" applyProtection="0"/>
    <xf numFmtId="0" fontId="53" fillId="52" borderId="0" applyNumberFormat="0" applyBorder="0" applyAlignment="0" applyProtection="0"/>
    <xf numFmtId="0" fontId="34" fillId="0" borderId="0"/>
    <xf numFmtId="0" fontId="44" fillId="0" borderId="0"/>
    <xf numFmtId="0" fontId="6" fillId="0" borderId="0"/>
    <xf numFmtId="0" fontId="15" fillId="0" borderId="0"/>
    <xf numFmtId="0" fontId="6" fillId="0" borderId="0"/>
    <xf numFmtId="0" fontId="14" fillId="0" borderId="0"/>
    <xf numFmtId="0" fontId="15" fillId="0" borderId="0"/>
    <xf numFmtId="0" fontId="44" fillId="0" borderId="0"/>
    <xf numFmtId="0" fontId="41" fillId="0" borderId="0"/>
    <xf numFmtId="0" fontId="54" fillId="0" borderId="0"/>
    <xf numFmtId="0" fontId="35" fillId="17" borderId="13" applyNumberFormat="0" applyAlignment="0" applyProtection="0"/>
    <xf numFmtId="9" fontId="6" fillId="0" borderId="0" applyFont="0" applyFill="0" applyBorder="0" applyAlignment="0" applyProtection="0"/>
    <xf numFmtId="9" fontId="6" fillId="0" borderId="0" applyNumberFormat="0" applyFont="0" applyFill="0" applyBorder="0" applyAlignment="0" applyProtection="0"/>
    <xf numFmtId="9" fontId="44" fillId="0" borderId="0" applyFont="0" applyFill="0" applyBorder="0" applyAlignment="0" applyProtection="0"/>
    <xf numFmtId="9" fontId="6" fillId="0" borderId="0" applyNumberFormat="0" applyFont="0" applyFill="0" applyBorder="0" applyAlignment="0" applyProtection="0"/>
    <xf numFmtId="0" fontId="3" fillId="19" borderId="3"/>
    <xf numFmtId="0" fontId="20" fillId="19" borderId="0">
      <alignment horizontal="right"/>
    </xf>
    <xf numFmtId="0" fontId="36" fillId="24" borderId="0">
      <alignment horizontal="center"/>
    </xf>
    <xf numFmtId="0" fontId="37" fillId="20" borderId="0"/>
    <xf numFmtId="0" fontId="38" fillId="22" borderId="14">
      <alignment horizontal="left" vertical="top" wrapText="1"/>
    </xf>
    <xf numFmtId="0" fontId="38" fillId="22" borderId="15">
      <alignment horizontal="left" vertical="top"/>
    </xf>
    <xf numFmtId="0" fontId="55" fillId="53" borderId="0" applyNumberFormat="0" applyBorder="0" applyAlignment="0" applyProtection="0"/>
    <xf numFmtId="0" fontId="56" fillId="49" borderId="24" applyNumberFormat="0" applyAlignment="0" applyProtection="0"/>
    <xf numFmtId="37" fontId="39" fillId="0" borderId="0"/>
    <xf numFmtId="0" fontId="19" fillId="19" borderId="0">
      <alignment horizontal="center"/>
    </xf>
    <xf numFmtId="0" fontId="57" fillId="0" borderId="0" applyNumberFormat="0" applyFill="0" applyBorder="0" applyAlignment="0" applyProtection="0"/>
    <xf numFmtId="0" fontId="12" fillId="0" borderId="0" applyNumberFormat="0" applyFill="0" applyBorder="0" applyAlignment="0" applyProtection="0"/>
    <xf numFmtId="0" fontId="4" fillId="19" borderId="0"/>
    <xf numFmtId="0" fontId="58" fillId="0" borderId="0" applyNumberFormat="0" applyFill="0" applyBorder="0" applyAlignment="0" applyProtection="0"/>
    <xf numFmtId="0" fontId="59" fillId="0" borderId="25" applyNumberFormat="0" applyFill="0" applyAlignment="0" applyProtection="0"/>
    <xf numFmtId="0" fontId="60" fillId="0" borderId="26" applyNumberFormat="0" applyFill="0" applyAlignment="0" applyProtection="0"/>
    <xf numFmtId="0" fontId="61" fillId="0" borderId="27" applyNumberFormat="0" applyFill="0" applyAlignment="0" applyProtection="0"/>
    <xf numFmtId="0" fontId="61" fillId="0" borderId="0" applyNumberFormat="0" applyFill="0" applyBorder="0" applyAlignment="0" applyProtection="0"/>
    <xf numFmtId="0" fontId="62" fillId="0" borderId="28" applyNumberFormat="0" applyFill="0" applyAlignment="0" applyProtection="0"/>
    <xf numFmtId="0" fontId="63" fillId="54" borderId="29" applyNumberFormat="0" applyAlignment="0" applyProtection="0"/>
    <xf numFmtId="0" fontId="40" fillId="0" borderId="0" applyNumberFormat="0" applyFill="0" applyBorder="0" applyAlignment="0" applyProtection="0"/>
  </cellStyleXfs>
  <cellXfs count="113">
    <xf numFmtId="0" fontId="0" fillId="0" borderId="0" xfId="0"/>
    <xf numFmtId="0" fontId="10" fillId="0" borderId="0" xfId="0" applyFont="1" applyAlignment="1">
      <alignment vertical="center"/>
    </xf>
    <xf numFmtId="0" fontId="10" fillId="0" borderId="0" xfId="0" applyFont="1" applyFill="1" applyAlignment="1">
      <alignment vertical="center"/>
    </xf>
    <xf numFmtId="0" fontId="64" fillId="0" borderId="0" xfId="0" applyFont="1" applyFill="1"/>
    <xf numFmtId="0" fontId="4" fillId="0" borderId="0" xfId="0" applyFont="1" applyFill="1" applyBorder="1" applyAlignment="1">
      <alignment vertical="center"/>
    </xf>
    <xf numFmtId="0" fontId="65" fillId="0" borderId="0" xfId="0" applyFont="1" applyFill="1" applyAlignment="1">
      <alignment vertical="center"/>
    </xf>
    <xf numFmtId="0" fontId="66" fillId="0" borderId="0" xfId="0" applyFont="1" applyFill="1"/>
    <xf numFmtId="0" fontId="65" fillId="55" borderId="0" xfId="0" applyFont="1" applyFill="1" applyBorder="1" applyAlignment="1">
      <alignment horizontal="left" wrapText="1"/>
    </xf>
    <xf numFmtId="164" fontId="65" fillId="55" borderId="0" xfId="0" applyNumberFormat="1" applyFont="1" applyFill="1" applyBorder="1"/>
    <xf numFmtId="0" fontId="3" fillId="0" borderId="0" xfId="0" applyFont="1" applyAlignment="1">
      <alignment horizontal="right"/>
    </xf>
    <xf numFmtId="0" fontId="67" fillId="0" borderId="0" xfId="90" applyFont="1"/>
    <xf numFmtId="0" fontId="6" fillId="0" borderId="0" xfId="88"/>
    <xf numFmtId="170" fontId="67" fillId="0" borderId="0" xfId="88" applyNumberFormat="1" applyFont="1" applyAlignment="1">
      <alignment horizontal="right" wrapText="1"/>
    </xf>
    <xf numFmtId="0" fontId="68" fillId="0" borderId="0" xfId="88" applyFont="1" applyAlignment="1">
      <alignment vertical="center" wrapText="1"/>
    </xf>
    <xf numFmtId="0" fontId="67" fillId="0" borderId="0" xfId="88" applyFont="1"/>
    <xf numFmtId="0" fontId="6" fillId="0" borderId="0" xfId="88" applyFont="1"/>
    <xf numFmtId="0" fontId="69" fillId="0" borderId="0" xfId="88" applyFont="1" applyFill="1" applyAlignment="1">
      <alignment vertical="center" wrapText="1"/>
    </xf>
    <xf numFmtId="0" fontId="5" fillId="0" borderId="0" xfId="88" applyFont="1" applyAlignment="1">
      <alignment wrapText="1"/>
    </xf>
    <xf numFmtId="0" fontId="69" fillId="0" borderId="0" xfId="88" applyFont="1" applyFill="1" applyAlignment="1">
      <alignment vertical="center"/>
    </xf>
    <xf numFmtId="0" fontId="70" fillId="0" borderId="0" xfId="88" applyFont="1" applyAlignment="1">
      <alignment vertical="center" wrapText="1"/>
    </xf>
    <xf numFmtId="0" fontId="69" fillId="0" borderId="0" xfId="88" applyFont="1" applyAlignment="1">
      <alignment horizontal="justify" vertical="center" wrapText="1"/>
    </xf>
    <xf numFmtId="0" fontId="71" fillId="0" borderId="0" xfId="88" applyFont="1" applyAlignment="1">
      <alignment vertical="center" wrapText="1"/>
    </xf>
    <xf numFmtId="0" fontId="69" fillId="0" borderId="0" xfId="88" applyFont="1" applyAlignment="1">
      <alignment vertical="center" wrapText="1"/>
    </xf>
    <xf numFmtId="0" fontId="73" fillId="0" borderId="0" xfId="88" applyFont="1" applyAlignment="1">
      <alignment vertical="center" wrapText="1"/>
    </xf>
    <xf numFmtId="0" fontId="3" fillId="0" borderId="0" xfId="88" applyFont="1" applyAlignment="1">
      <alignment wrapText="1"/>
    </xf>
    <xf numFmtId="0" fontId="3" fillId="0" borderId="0" xfId="88" applyFont="1"/>
    <xf numFmtId="0" fontId="65" fillId="0" borderId="0" xfId="0" applyFont="1" applyFill="1"/>
    <xf numFmtId="0" fontId="3" fillId="0" borderId="30" xfId="0" applyFont="1" applyFill="1" applyBorder="1" applyAlignment="1">
      <alignment horizontal="left" wrapText="1"/>
    </xf>
    <xf numFmtId="164" fontId="3" fillId="0" borderId="31" xfId="0" applyNumberFormat="1" applyFont="1" applyFill="1" applyBorder="1" applyAlignment="1" applyProtection="1"/>
    <xf numFmtId="164" fontId="3" fillId="0" borderId="31" xfId="0" applyNumberFormat="1" applyFont="1" applyFill="1" applyBorder="1"/>
    <xf numFmtId="164" fontId="3" fillId="0" borderId="32" xfId="0" applyNumberFormat="1" applyFont="1" applyFill="1" applyBorder="1"/>
    <xf numFmtId="0" fontId="3" fillId="0" borderId="0" xfId="0" applyFont="1" applyFill="1" applyBorder="1" applyAlignment="1">
      <alignment horizontal="left" wrapText="1"/>
    </xf>
    <xf numFmtId="164" fontId="3" fillId="0" borderId="0" xfId="0" applyNumberFormat="1" applyFont="1" applyFill="1" applyBorder="1"/>
    <xf numFmtId="14" fontId="67" fillId="0" borderId="0" xfId="88" applyNumberFormat="1" applyFont="1" applyAlignment="1">
      <alignment horizontal="right" wrapText="1"/>
    </xf>
    <xf numFmtId="0" fontId="59" fillId="0" borderId="25" xfId="115"/>
    <xf numFmtId="0" fontId="6" fillId="0" borderId="0" xfId="90" applyFont="1" applyAlignment="1">
      <alignment horizontal="left" vertical="center" wrapText="1"/>
    </xf>
    <xf numFmtId="0" fontId="9" fillId="0" borderId="0" xfId="79" applyAlignment="1" applyProtection="1">
      <alignment vertical="center" wrapText="1"/>
    </xf>
    <xf numFmtId="0" fontId="42" fillId="0" borderId="0" xfId="0" applyFont="1" applyFill="1" applyAlignment="1">
      <alignment vertical="center"/>
    </xf>
    <xf numFmtId="0" fontId="4" fillId="0" borderId="33" xfId="0" applyFont="1" applyFill="1" applyBorder="1"/>
    <xf numFmtId="0" fontId="4" fillId="0" borderId="34" xfId="0" applyNumberFormat="1" applyFont="1" applyFill="1" applyBorder="1" applyAlignment="1" applyProtection="1">
      <alignment horizontal="center" wrapText="1"/>
    </xf>
    <xf numFmtId="0" fontId="4" fillId="0" borderId="35" xfId="0" applyNumberFormat="1" applyFont="1" applyFill="1" applyBorder="1" applyAlignment="1" applyProtection="1">
      <alignment horizontal="center" wrapText="1"/>
    </xf>
    <xf numFmtId="0" fontId="0" fillId="0" borderId="0" xfId="0" applyAlignment="1">
      <alignment vertical="center"/>
    </xf>
    <xf numFmtId="3" fontId="3" fillId="0" borderId="37" xfId="0" applyNumberFormat="1" applyFont="1" applyFill="1" applyBorder="1" applyAlignment="1">
      <alignment horizontal="right" vertical="center" wrapText="1"/>
    </xf>
    <xf numFmtId="164" fontId="3" fillId="0" borderId="36" xfId="0" applyNumberFormat="1" applyFont="1" applyFill="1" applyBorder="1" applyAlignment="1">
      <alignment horizontal="right" vertical="center" wrapText="1"/>
    </xf>
    <xf numFmtId="0" fontId="4" fillId="21" borderId="0" xfId="0" applyFont="1" applyFill="1" applyAlignment="1">
      <alignment vertical="center"/>
    </xf>
    <xf numFmtId="3" fontId="4" fillId="21" borderId="16" xfId="0" applyNumberFormat="1" applyFont="1" applyFill="1" applyBorder="1" applyAlignment="1">
      <alignment vertical="center"/>
    </xf>
    <xf numFmtId="164" fontId="4" fillId="21" borderId="17" xfId="0" applyNumberFormat="1" applyFont="1" applyFill="1" applyBorder="1" applyAlignment="1">
      <alignment vertical="center"/>
    </xf>
    <xf numFmtId="164" fontId="4" fillId="55" borderId="17" xfId="0" applyNumberFormat="1" applyFont="1" applyFill="1" applyBorder="1" applyAlignment="1">
      <alignment vertical="center"/>
    </xf>
    <xf numFmtId="0" fontId="3" fillId="21" borderId="0" xfId="0" applyFont="1" applyFill="1" applyAlignment="1">
      <alignment horizontal="left" vertical="center"/>
    </xf>
    <xf numFmtId="3" fontId="3" fillId="21" borderId="16" xfId="0" applyNumberFormat="1" applyFont="1" applyFill="1" applyBorder="1" applyAlignment="1">
      <alignment vertical="center"/>
    </xf>
    <xf numFmtId="164" fontId="3" fillId="21" borderId="17" xfId="0" applyNumberFormat="1" applyFont="1" applyFill="1" applyBorder="1" applyAlignment="1">
      <alignment vertical="center"/>
    </xf>
    <xf numFmtId="164" fontId="3" fillId="55" borderId="17" xfId="0" applyNumberFormat="1" applyFont="1" applyFill="1" applyBorder="1" applyAlignment="1">
      <alignment vertical="center"/>
    </xf>
    <xf numFmtId="0" fontId="3" fillId="55" borderId="0" xfId="0" applyFont="1" applyFill="1" applyAlignment="1">
      <alignment horizontal="left" vertical="center"/>
    </xf>
    <xf numFmtId="3" fontId="3" fillId="55" borderId="16" xfId="0" applyNumberFormat="1" applyFont="1" applyFill="1" applyBorder="1" applyAlignment="1">
      <alignment horizontal="right" vertical="center"/>
    </xf>
    <xf numFmtId="171" fontId="3" fillId="55" borderId="16" xfId="0" applyNumberFormat="1" applyFont="1" applyFill="1" applyBorder="1" applyAlignment="1">
      <alignment horizontal="right" vertical="center"/>
    </xf>
    <xf numFmtId="164" fontId="4" fillId="0" borderId="17" xfId="0" applyNumberFormat="1" applyFont="1" applyFill="1" applyBorder="1" applyAlignment="1">
      <alignment vertical="center"/>
    </xf>
    <xf numFmtId="164" fontId="3" fillId="21" borderId="17" xfId="0" applyNumberFormat="1" applyFont="1" applyFill="1" applyBorder="1" applyAlignment="1">
      <alignment horizontal="right" vertical="center"/>
    </xf>
    <xf numFmtId="0" fontId="3" fillId="0" borderId="0" xfId="0" applyFont="1" applyFill="1" applyAlignment="1">
      <alignment horizontal="left" vertical="center"/>
    </xf>
    <xf numFmtId="3" fontId="3" fillId="0" borderId="16" xfId="0" applyNumberFormat="1" applyFont="1" applyFill="1" applyBorder="1" applyAlignment="1">
      <alignment vertical="center"/>
    </xf>
    <xf numFmtId="164" fontId="3" fillId="0" borderId="17" xfId="0" applyNumberFormat="1" applyFont="1" applyFill="1" applyBorder="1" applyAlignment="1">
      <alignment vertical="center"/>
    </xf>
    <xf numFmtId="0" fontId="4" fillId="0" borderId="0" xfId="0" applyFont="1" applyFill="1" applyAlignment="1">
      <alignment vertical="center"/>
    </xf>
    <xf numFmtId="3" fontId="4" fillId="0" borderId="16" xfId="0" applyNumberFormat="1" applyFont="1" applyFill="1" applyBorder="1" applyAlignment="1">
      <alignment vertical="center"/>
    </xf>
    <xf numFmtId="164" fontId="4" fillId="0" borderId="16" xfId="0" applyNumberFormat="1" applyFont="1" applyFill="1" applyBorder="1" applyAlignme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0" fillId="0" borderId="0" xfId="0" applyFont="1" applyAlignment="1">
      <alignment vertical="center"/>
    </xf>
    <xf numFmtId="0" fontId="8" fillId="0" borderId="0" xfId="0" applyFont="1" applyFill="1" applyAlignment="1">
      <alignment vertical="center"/>
    </xf>
    <xf numFmtId="0" fontId="0" fillId="0" borderId="0" xfId="0" applyFill="1" applyAlignment="1">
      <alignment vertical="center"/>
    </xf>
    <xf numFmtId="0" fontId="5" fillId="0" borderId="0" xfId="0" applyFont="1" applyFill="1" applyAlignment="1">
      <alignment vertical="center"/>
    </xf>
    <xf numFmtId="0" fontId="1" fillId="0" borderId="0" xfId="0" applyFont="1" applyFill="1" applyAlignment="1">
      <alignment vertical="center"/>
    </xf>
    <xf numFmtId="164" fontId="1" fillId="0" borderId="0" xfId="0" applyNumberFormat="1" applyFont="1" applyFill="1" applyAlignment="1">
      <alignment horizontal="right" vertical="center"/>
    </xf>
    <xf numFmtId="3" fontId="1" fillId="0" borderId="0" xfId="0" applyNumberFormat="1" applyFont="1" applyFill="1" applyAlignment="1">
      <alignment horizontal="right" vertical="center"/>
    </xf>
    <xf numFmtId="0" fontId="6" fillId="0" borderId="0" xfId="0" applyFont="1" applyFill="1" applyAlignment="1">
      <alignment vertical="center"/>
    </xf>
    <xf numFmtId="0" fontId="7" fillId="0" borderId="0" xfId="0" applyFont="1" applyFill="1" applyAlignment="1">
      <alignment vertical="center"/>
    </xf>
    <xf numFmtId="0" fontId="3" fillId="55" borderId="17" xfId="0" applyFont="1" applyFill="1" applyBorder="1" applyAlignment="1">
      <alignment vertical="center" wrapText="1"/>
    </xf>
    <xf numFmtId="164" fontId="3" fillId="55" borderId="16" xfId="0" applyNumberFormat="1" applyFont="1" applyFill="1" applyBorder="1" applyAlignment="1">
      <alignment horizontal="right" vertical="center"/>
    </xf>
    <xf numFmtId="164" fontId="3" fillId="55" borderId="16" xfId="0" applyNumberFormat="1" applyFont="1" applyFill="1" applyBorder="1" applyAlignment="1">
      <alignment horizontal="right" vertical="center" wrapText="1"/>
    </xf>
    <xf numFmtId="0" fontId="3" fillId="55" borderId="17" xfId="0" applyFont="1" applyFill="1" applyBorder="1" applyAlignment="1">
      <alignment horizontal="left" vertical="center" wrapText="1"/>
    </xf>
    <xf numFmtId="0" fontId="4" fillId="0" borderId="0" xfId="0" applyFont="1" applyFill="1" applyBorder="1" applyAlignment="1">
      <alignment horizontal="left" vertical="center"/>
    </xf>
    <xf numFmtId="164" fontId="4" fillId="0" borderId="16" xfId="0" applyNumberFormat="1" applyFont="1" applyFill="1" applyBorder="1" applyAlignment="1">
      <alignment vertical="center" wrapText="1"/>
    </xf>
    <xf numFmtId="0" fontId="4" fillId="0" borderId="0" xfId="0" applyFont="1" applyAlignment="1">
      <alignment horizontal="left" vertical="center" wrapText="1"/>
    </xf>
    <xf numFmtId="3" fontId="8" fillId="0" borderId="0" xfId="0" applyNumberFormat="1" applyFont="1" applyFill="1" applyAlignment="1">
      <alignment horizontal="right" vertical="center"/>
    </xf>
    <xf numFmtId="165" fontId="8" fillId="0" borderId="0" xfId="99" applyNumberFormat="1" applyFont="1" applyFill="1" applyAlignment="1">
      <alignment horizontal="right" vertical="center"/>
    </xf>
    <xf numFmtId="164" fontId="8" fillId="0" borderId="0" xfId="0" applyNumberFormat="1" applyFont="1" applyFill="1" applyAlignment="1">
      <alignment horizontal="right" vertical="center"/>
    </xf>
    <xf numFmtId="3" fontId="0" fillId="0" borderId="0" xfId="0" applyNumberFormat="1" applyAlignment="1">
      <alignment vertical="center"/>
    </xf>
    <xf numFmtId="3" fontId="3" fillId="55" borderId="16" xfId="0" applyNumberFormat="1" applyFont="1" applyFill="1" applyBorder="1" applyAlignment="1">
      <alignment vertical="center"/>
    </xf>
    <xf numFmtId="0" fontId="4" fillId="55" borderId="0" xfId="0" applyFont="1" applyFill="1" applyAlignment="1">
      <alignment vertical="center"/>
    </xf>
    <xf numFmtId="3" fontId="4" fillId="55" borderId="16" xfId="0" applyNumberFormat="1" applyFont="1" applyFill="1" applyBorder="1" applyAlignment="1">
      <alignment vertical="center"/>
    </xf>
    <xf numFmtId="164" fontId="3" fillId="55" borderId="17" xfId="0" applyNumberFormat="1" applyFont="1" applyFill="1" applyBorder="1" applyAlignment="1">
      <alignment horizontal="right" vertical="center"/>
    </xf>
    <xf numFmtId="3" fontId="4" fillId="0" borderId="16" xfId="0" applyNumberFormat="1" applyFont="1" applyFill="1" applyBorder="1" applyAlignment="1">
      <alignment horizontal="right" vertical="center"/>
    </xf>
    <xf numFmtId="164" fontId="4" fillId="0" borderId="16" xfId="0" applyNumberFormat="1" applyFont="1" applyFill="1" applyBorder="1" applyAlignment="1">
      <alignment horizontal="right" vertical="center"/>
    </xf>
    <xf numFmtId="164" fontId="4" fillId="0" borderId="17" xfId="0" applyNumberFormat="1" applyFont="1" applyFill="1" applyBorder="1" applyAlignment="1">
      <alignment horizontal="right" vertical="center"/>
    </xf>
    <xf numFmtId="0" fontId="5" fillId="0" borderId="0" xfId="0" applyFont="1" applyFill="1" applyAlignment="1">
      <alignment horizontal="left" vertical="top" wrapText="1"/>
    </xf>
    <xf numFmtId="0" fontId="42" fillId="0" borderId="0" xfId="0" applyFont="1" applyFill="1" applyAlignment="1">
      <alignment vertical="center"/>
    </xf>
    <xf numFmtId="0" fontId="4" fillId="0" borderId="0" xfId="0" applyFont="1" applyFill="1" applyBorder="1" applyAlignment="1">
      <alignment horizontal="left" wrapText="1"/>
    </xf>
    <xf numFmtId="0" fontId="65" fillId="0" borderId="0" xfId="0" applyFont="1" applyFill="1" applyAlignment="1">
      <alignment horizontal="left"/>
    </xf>
    <xf numFmtId="0" fontId="65" fillId="0" borderId="0" xfId="0" applyFont="1" applyAlignment="1">
      <alignment horizontal="left"/>
    </xf>
    <xf numFmtId="0" fontId="65" fillId="0" borderId="0" xfId="0" applyFont="1" applyFill="1" applyAlignment="1">
      <alignment horizontal="left" vertical="center"/>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65" fillId="0" borderId="0" xfId="0" applyFont="1" applyAlignment="1">
      <alignment horizontal="left" vertical="center"/>
    </xf>
    <xf numFmtId="0" fontId="5" fillId="0" borderId="0" xfId="0" applyFont="1" applyAlignment="1">
      <alignment horizontal="left" vertical="center" wrapText="1"/>
    </xf>
    <xf numFmtId="0" fontId="4" fillId="0" borderId="17" xfId="0" applyFont="1" applyFill="1" applyBorder="1" applyAlignment="1">
      <alignment horizontal="center" vertical="center"/>
    </xf>
    <xf numFmtId="0" fontId="4" fillId="0" borderId="36" xfId="0" applyFont="1" applyFill="1" applyBorder="1" applyAlignment="1">
      <alignment horizontal="center" vertical="center"/>
    </xf>
    <xf numFmtId="164" fontId="4" fillId="0" borderId="19" xfId="0" applyNumberFormat="1" applyFont="1" applyFill="1" applyBorder="1" applyAlignment="1">
      <alignment horizontal="center" vertical="center"/>
    </xf>
    <xf numFmtId="164" fontId="4" fillId="0" borderId="18" xfId="0" applyNumberFormat="1" applyFont="1" applyFill="1" applyBorder="1" applyAlignment="1">
      <alignment horizontal="center" vertical="center"/>
    </xf>
    <xf numFmtId="164" fontId="4" fillId="0" borderId="20" xfId="0" applyNumberFormat="1" applyFont="1" applyFill="1" applyBorder="1" applyAlignment="1">
      <alignment horizontal="center" vertical="center"/>
    </xf>
    <xf numFmtId="0" fontId="3" fillId="0" borderId="0" xfId="0" applyFont="1" applyFill="1" applyAlignment="1">
      <alignment horizontal="left" vertical="center"/>
    </xf>
    <xf numFmtId="0" fontId="3" fillId="0" borderId="0" xfId="88" applyFont="1" applyFill="1" applyAlignment="1">
      <alignment horizontal="left" vertical="center" wrapText="1"/>
    </xf>
    <xf numFmtId="0" fontId="4" fillId="0" borderId="0" xfId="0" applyFont="1" applyFill="1" applyAlignment="1">
      <alignment horizontal="left" vertical="center"/>
    </xf>
    <xf numFmtId="0" fontId="4" fillId="0" borderId="21" xfId="0" applyNumberFormat="1" applyFont="1" applyFill="1" applyBorder="1" applyAlignment="1">
      <alignment horizontal="center" vertical="center"/>
    </xf>
    <xf numFmtId="3" fontId="4" fillId="0" borderId="0" xfId="0" applyNumberFormat="1" applyFont="1" applyAlignment="1">
      <alignment horizontal="left" vertical="center" wrapText="1"/>
    </xf>
    <xf numFmtId="171" fontId="8" fillId="0" borderId="0" xfId="0" applyNumberFormat="1" applyFont="1" applyFill="1" applyAlignment="1">
      <alignment horizontal="right" vertical="center"/>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urrency [0]_B3.1a" xfId="58"/>
    <cellStyle name="Currency_B3.1a" xfId="59"/>
    <cellStyle name="DataEntryCells" xfId="60"/>
    <cellStyle name="Entrée" xfId="61" builtinId="20" customBuiltin="1"/>
    <cellStyle name="Explanatory Text" xfId="62"/>
    <cellStyle name="formula" xfId="63"/>
    <cellStyle name="gap" xfId="64"/>
    <cellStyle name="Good" xfId="65"/>
    <cellStyle name="GreyBackground" xfId="66"/>
    <cellStyle name="Heading 1" xfId="67"/>
    <cellStyle name="Heading 2" xfId="68"/>
    <cellStyle name="Heading 3" xfId="69"/>
    <cellStyle name="Heading 4" xfId="70"/>
    <cellStyle name="Hyperlink 2" xfId="71"/>
    <cellStyle name="Input" xfId="72"/>
    <cellStyle name="Insatisfaisant" xfId="73" builtinId="27" customBuiltin="1"/>
    <cellStyle name="ISC" xfId="74"/>
    <cellStyle name="level1a" xfId="75"/>
    <cellStyle name="level2" xfId="76"/>
    <cellStyle name="level2a" xfId="77"/>
    <cellStyle name="level3" xfId="78"/>
    <cellStyle name="Lien hypertexte 2" xfId="79"/>
    <cellStyle name="Lien hypertexte 3" xfId="80"/>
    <cellStyle name="Lien hypertexte 4" xfId="81"/>
    <cellStyle name="Linked Cell" xfId="82"/>
    <cellStyle name="Migliaia (0)_conti99" xfId="83"/>
    <cellStyle name="Neutral" xfId="84"/>
    <cellStyle name="Neutre" xfId="85" builtinId="28" customBuiltin="1"/>
    <cellStyle name="Normaali_Y8_Fin02" xfId="86"/>
    <cellStyle name="Normal" xfId="0" builtinId="0"/>
    <cellStyle name="Normal 2" xfId="87"/>
    <cellStyle name="Normal 2 2" xfId="88"/>
    <cellStyle name="Normal 2 3" xfId="89"/>
    <cellStyle name="Normal 2_TC_A1" xfId="90"/>
    <cellStyle name="Normal 3" xfId="91"/>
    <cellStyle name="Normal 3 2" xfId="92"/>
    <cellStyle name="Normal 4" xfId="93"/>
    <cellStyle name="Normal 5" xfId="94"/>
    <cellStyle name="Normal 7" xfId="95"/>
    <cellStyle name="Output" xfId="96"/>
    <cellStyle name="Percent 2" xfId="97"/>
    <cellStyle name="Percent_1 SubOverv.USd" xfId="98"/>
    <cellStyle name="Pourcentage" xfId="99" builtinId="5"/>
    <cellStyle name="Prozent_SubCatperStud" xfId="100"/>
    <cellStyle name="row" xfId="101"/>
    <cellStyle name="RowCodes" xfId="102"/>
    <cellStyle name="Row-Col Headings" xfId="103"/>
    <cellStyle name="RowTitles_CENTRAL_GOVT" xfId="104"/>
    <cellStyle name="RowTitles-Col2" xfId="105"/>
    <cellStyle name="RowTitles-Detail" xfId="106"/>
    <cellStyle name="Satisfaisant" xfId="107" builtinId="26" customBuiltin="1"/>
    <cellStyle name="Sortie" xfId="108" builtinId="21" customBuiltin="1"/>
    <cellStyle name="Standard_Info" xfId="109"/>
    <cellStyle name="temp" xfId="110"/>
    <cellStyle name="Texte explicatif" xfId="111" builtinId="53" customBuiltin="1"/>
    <cellStyle name="Title" xfId="112"/>
    <cellStyle name="title1" xfId="113"/>
    <cellStyle name="Titre" xfId="114" builtinId="15" customBuiltin="1"/>
    <cellStyle name="Titre 1" xfId="115" builtinId="16" customBuiltin="1"/>
    <cellStyle name="Titre 2" xfId="116" builtinId="17" customBuiltin="1"/>
    <cellStyle name="Titre 3" xfId="117" builtinId="18" customBuiltin="1"/>
    <cellStyle name="Titre 4" xfId="118" builtinId="19" customBuiltin="1"/>
    <cellStyle name="Total" xfId="119" builtinId="25" customBuiltin="1"/>
    <cellStyle name="Vérification" xfId="120" builtinId="23" customBuiltin="1"/>
    <cellStyle name="Warning Text" xfId="121"/>
  </cellStyles>
  <dxfs count="0"/>
  <tableStyles count="0" defaultTableStyle="TableStyleMedium2" defaultPivotStyle="PivotStyleLight16"/>
  <colors>
    <mruColors>
      <color rgb="FF3D30E4"/>
      <color rgb="FF97A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38118519919144E-2"/>
          <c:y val="4.793028322440087E-2"/>
          <c:w val="0.59012341542413582"/>
          <c:h val="0.85098794023296109"/>
        </c:manualLayout>
      </c:layout>
      <c:lineChart>
        <c:grouping val="standard"/>
        <c:varyColors val="0"/>
        <c:ser>
          <c:idx val="3"/>
          <c:order val="0"/>
          <c:tx>
            <c:strRef>
              <c:f>'8.03 Graphique 1'!$A$28</c:f>
              <c:strCache>
                <c:ptCount val="1"/>
                <c:pt idx="0">
                  <c:v>Mission</c:v>
                </c:pt>
              </c:strCache>
            </c:strRef>
          </c:tx>
          <c:spPr>
            <a:ln w="28575" cap="rnd">
              <a:solidFill>
                <a:srgbClr val="3D30E4"/>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6-DE74-48BE-AE14-9CABBFF7622D}"/>
                </c:ext>
              </c:extLst>
            </c:dLbl>
            <c:dLbl>
              <c:idx val="1"/>
              <c:delete val="1"/>
              <c:extLst>
                <c:ext xmlns:c15="http://schemas.microsoft.com/office/drawing/2012/chart" uri="{CE6537A1-D6FC-4f65-9D91-7224C49458BB}"/>
                <c:ext xmlns:c16="http://schemas.microsoft.com/office/drawing/2014/chart" uri="{C3380CC4-5D6E-409C-BE32-E72D297353CC}">
                  <c16:uniqueId val="{00000007-DE74-48BE-AE14-9CABBFF7622D}"/>
                </c:ext>
              </c:extLst>
            </c:dLbl>
            <c:dLbl>
              <c:idx val="2"/>
              <c:delete val="1"/>
              <c:extLst>
                <c:ext xmlns:c15="http://schemas.microsoft.com/office/drawing/2012/chart" uri="{CE6537A1-D6FC-4f65-9D91-7224C49458BB}"/>
                <c:ext xmlns:c16="http://schemas.microsoft.com/office/drawing/2014/chart" uri="{C3380CC4-5D6E-409C-BE32-E72D297353CC}">
                  <c16:uniqueId val="{00000008-DE74-48BE-AE14-9CABBFF7622D}"/>
                </c:ext>
              </c:extLst>
            </c:dLbl>
            <c:dLbl>
              <c:idx val="3"/>
              <c:delete val="1"/>
              <c:extLst>
                <c:ext xmlns:c15="http://schemas.microsoft.com/office/drawing/2012/chart" uri="{CE6537A1-D6FC-4f65-9D91-7224C49458BB}"/>
                <c:ext xmlns:c16="http://schemas.microsoft.com/office/drawing/2014/chart" uri="{C3380CC4-5D6E-409C-BE32-E72D297353CC}">
                  <c16:uniqueId val="{00000009-DE74-48BE-AE14-9CABBFF7622D}"/>
                </c:ext>
              </c:extLst>
            </c:dLbl>
            <c:dLbl>
              <c:idx val="4"/>
              <c:delete val="1"/>
              <c:extLst>
                <c:ext xmlns:c15="http://schemas.microsoft.com/office/drawing/2012/chart" uri="{CE6537A1-D6FC-4f65-9D91-7224C49458BB}"/>
                <c:ext xmlns:c16="http://schemas.microsoft.com/office/drawing/2014/chart" uri="{C3380CC4-5D6E-409C-BE32-E72D297353CC}">
                  <c16:uniqueId val="{0000000A-DE74-48BE-AE14-9CABBFF7622D}"/>
                </c:ext>
              </c:extLst>
            </c:dLbl>
            <c:dLbl>
              <c:idx val="5"/>
              <c:delete val="1"/>
              <c:extLst>
                <c:ext xmlns:c15="http://schemas.microsoft.com/office/drawing/2012/chart" uri="{CE6537A1-D6FC-4f65-9D91-7224C49458BB}"/>
                <c:ext xmlns:c16="http://schemas.microsoft.com/office/drawing/2014/chart" uri="{C3380CC4-5D6E-409C-BE32-E72D297353CC}">
                  <c16:uniqueId val="{0000000B-DE74-48BE-AE14-9CABBFF7622D}"/>
                </c:ext>
              </c:extLst>
            </c:dLbl>
            <c:dLbl>
              <c:idx val="6"/>
              <c:layout>
                <c:manualLayout>
                  <c:x val="-6.9112169362064739E-3"/>
                  <c:y val="-2.026829979585894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E74-48BE-AE14-9CABBFF7622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'8.03 Graphique 1'!$B$28:$I$28</c:f>
              <c:numCache>
                <c:formatCode>General</c:formatCode>
                <c:ptCount val="8"/>
                <c:pt idx="0">
                  <c:v>2017</c:v>
                </c:pt>
                <c:pt idx="1">
                  <c:v>2018</c:v>
                </c:pt>
                <c:pt idx="2">
                  <c:v>2019</c:v>
                </c:pt>
                <c:pt idx="3">
                  <c:v>2020</c:v>
                </c:pt>
                <c:pt idx="4">
                  <c:v>2021</c:v>
                </c:pt>
                <c:pt idx="5">
                  <c:v>2022</c:v>
                </c:pt>
                <c:pt idx="6">
                  <c:v>2023</c:v>
                </c:pt>
                <c:pt idx="7">
                  <c:v>2024</c:v>
                </c:pt>
              </c:numCache>
            </c:numRef>
          </c:cat>
          <c:val>
            <c:numRef>
              <c:f>'8.03 Graphique 1'!$B$28:$G$28</c:f>
              <c:numCache>
                <c:formatCode>General</c:formatCode>
                <c:ptCount val="6"/>
                <c:pt idx="0">
                  <c:v>2017</c:v>
                </c:pt>
                <c:pt idx="1">
                  <c:v>2018</c:v>
                </c:pt>
                <c:pt idx="2">
                  <c:v>2019</c:v>
                </c:pt>
                <c:pt idx="3">
                  <c:v>2020</c:v>
                </c:pt>
                <c:pt idx="4">
                  <c:v>2021</c:v>
                </c:pt>
                <c:pt idx="5">
                  <c:v>2022</c:v>
                </c:pt>
              </c:numCache>
            </c:numRef>
          </c:val>
          <c:smooth val="0"/>
          <c:extLst>
            <c:ext xmlns:c16="http://schemas.microsoft.com/office/drawing/2014/chart" uri="{C3380CC4-5D6E-409C-BE32-E72D297353CC}">
              <c16:uniqueId val="{00000003-DE74-48BE-AE14-9CABBFF7622D}"/>
            </c:ext>
          </c:extLst>
        </c:ser>
        <c:ser>
          <c:idx val="0"/>
          <c:order val="1"/>
          <c:tx>
            <c:strRef>
              <c:f>'8.03 Graphique 1'!$A$29</c:f>
              <c:strCache>
                <c:ptCount val="1"/>
                <c:pt idx="0">
                  <c:v>Enseignement du premier degré</c:v>
                </c:pt>
              </c:strCache>
            </c:strRef>
          </c:tx>
          <c:spPr>
            <a:ln w="28575" cap="rnd">
              <a:solidFill>
                <a:schemeClr val="accent1">
                  <a:lumMod val="60000"/>
                  <a:lumOff val="40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F-DE74-48BE-AE14-9CABBFF7622D}"/>
                </c:ext>
              </c:extLst>
            </c:dLbl>
            <c:dLbl>
              <c:idx val="1"/>
              <c:delete val="1"/>
              <c:extLst>
                <c:ext xmlns:c15="http://schemas.microsoft.com/office/drawing/2012/chart" uri="{CE6537A1-D6FC-4f65-9D91-7224C49458BB}"/>
                <c:ext xmlns:c16="http://schemas.microsoft.com/office/drawing/2014/chart" uri="{C3380CC4-5D6E-409C-BE32-E72D297353CC}">
                  <c16:uniqueId val="{0000002E-DE74-48BE-AE14-9CABBFF7622D}"/>
                </c:ext>
              </c:extLst>
            </c:dLbl>
            <c:dLbl>
              <c:idx val="2"/>
              <c:delete val="1"/>
              <c:extLst>
                <c:ext xmlns:c15="http://schemas.microsoft.com/office/drawing/2012/chart" uri="{CE6537A1-D6FC-4f65-9D91-7224C49458BB}"/>
                <c:ext xmlns:c16="http://schemas.microsoft.com/office/drawing/2014/chart" uri="{C3380CC4-5D6E-409C-BE32-E72D297353CC}">
                  <c16:uniqueId val="{0000002D-DE74-48BE-AE14-9CABBFF7622D}"/>
                </c:ext>
              </c:extLst>
            </c:dLbl>
            <c:dLbl>
              <c:idx val="3"/>
              <c:delete val="1"/>
              <c:extLst>
                <c:ext xmlns:c15="http://schemas.microsoft.com/office/drawing/2012/chart" uri="{CE6537A1-D6FC-4f65-9D91-7224C49458BB}"/>
                <c:ext xmlns:c16="http://schemas.microsoft.com/office/drawing/2014/chart" uri="{C3380CC4-5D6E-409C-BE32-E72D297353CC}">
                  <c16:uniqueId val="{0000002C-DE74-48BE-AE14-9CABBFF7622D}"/>
                </c:ext>
              </c:extLst>
            </c:dLbl>
            <c:dLbl>
              <c:idx val="4"/>
              <c:delete val="1"/>
              <c:extLst>
                <c:ext xmlns:c15="http://schemas.microsoft.com/office/drawing/2012/chart" uri="{CE6537A1-D6FC-4f65-9D91-7224C49458BB}"/>
                <c:ext xmlns:c16="http://schemas.microsoft.com/office/drawing/2014/chart" uri="{C3380CC4-5D6E-409C-BE32-E72D297353CC}">
                  <c16:uniqueId val="{0000002B-DE74-48BE-AE14-9CABBFF7622D}"/>
                </c:ext>
              </c:extLst>
            </c:dLbl>
            <c:dLbl>
              <c:idx val="5"/>
              <c:delete val="1"/>
              <c:extLst>
                <c:ext xmlns:c15="http://schemas.microsoft.com/office/drawing/2012/chart" uri="{CE6537A1-D6FC-4f65-9D91-7224C49458BB}"/>
                <c:ext xmlns:c16="http://schemas.microsoft.com/office/drawing/2014/chart" uri="{C3380CC4-5D6E-409C-BE32-E72D297353CC}">
                  <c16:uniqueId val="{0000002A-DE74-48BE-AE14-9CABBFF7622D}"/>
                </c:ext>
              </c:extLst>
            </c:dLbl>
            <c:dLbl>
              <c:idx val="6"/>
              <c:layout>
                <c:manualLayout>
                  <c:x val="-8.907224920238337E-3"/>
                  <c:y val="-2.026829979585885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DE74-48BE-AE14-9CABBFF7622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'8.03 Graphique 1'!$B$28:$I$28</c:f>
              <c:numCache>
                <c:formatCode>General</c:formatCode>
                <c:ptCount val="8"/>
                <c:pt idx="0">
                  <c:v>2017</c:v>
                </c:pt>
                <c:pt idx="1">
                  <c:v>2018</c:v>
                </c:pt>
                <c:pt idx="2">
                  <c:v>2019</c:v>
                </c:pt>
                <c:pt idx="3">
                  <c:v>2020</c:v>
                </c:pt>
                <c:pt idx="4">
                  <c:v>2021</c:v>
                </c:pt>
                <c:pt idx="5">
                  <c:v>2022</c:v>
                </c:pt>
                <c:pt idx="6">
                  <c:v>2023</c:v>
                </c:pt>
                <c:pt idx="7">
                  <c:v>2024</c:v>
                </c:pt>
              </c:numCache>
            </c:numRef>
          </c:cat>
          <c:val>
            <c:numRef>
              <c:f>'8.03 Graphique 1'!$B$29:$I$29</c:f>
              <c:numCache>
                <c:formatCode>0.0</c:formatCode>
                <c:ptCount val="8"/>
                <c:pt idx="0">
                  <c:v>82.8</c:v>
                </c:pt>
                <c:pt idx="1">
                  <c:v>83.3</c:v>
                </c:pt>
                <c:pt idx="2">
                  <c:v>83.6</c:v>
                </c:pt>
                <c:pt idx="3">
                  <c:v>83.8</c:v>
                </c:pt>
                <c:pt idx="4">
                  <c:v>84.5</c:v>
                </c:pt>
                <c:pt idx="5">
                  <c:v>84.8</c:v>
                </c:pt>
                <c:pt idx="6" formatCode="General">
                  <c:v>85.3</c:v>
                </c:pt>
                <c:pt idx="7" formatCode="General">
                  <c:v>85.3</c:v>
                </c:pt>
              </c:numCache>
            </c:numRef>
          </c:val>
          <c:smooth val="0"/>
          <c:extLst>
            <c:ext xmlns:c16="http://schemas.microsoft.com/office/drawing/2014/chart" uri="{C3380CC4-5D6E-409C-BE32-E72D297353CC}">
              <c16:uniqueId val="{00000000-DE74-48BE-AE14-9CABBFF7622D}"/>
            </c:ext>
          </c:extLst>
        </c:ser>
        <c:ser>
          <c:idx val="5"/>
          <c:order val="2"/>
          <c:tx>
            <c:strRef>
              <c:f>'8.03 Graphique 1'!$A$30</c:f>
              <c:strCache>
                <c:ptCount val="1"/>
                <c:pt idx="0">
                  <c:v>Enseignement du second degré</c:v>
                </c:pt>
              </c:strCache>
            </c:strRef>
          </c:tx>
          <c:spPr>
            <a:ln w="28575" cap="rnd">
              <a:solidFill>
                <a:schemeClr val="bg1">
                  <a:lumMod val="75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9-DE74-48BE-AE14-9CABBFF7622D}"/>
                </c:ext>
              </c:extLst>
            </c:dLbl>
            <c:dLbl>
              <c:idx val="1"/>
              <c:delete val="1"/>
              <c:extLst>
                <c:ext xmlns:c15="http://schemas.microsoft.com/office/drawing/2012/chart" uri="{CE6537A1-D6FC-4f65-9D91-7224C49458BB}"/>
                <c:ext xmlns:c16="http://schemas.microsoft.com/office/drawing/2014/chart" uri="{C3380CC4-5D6E-409C-BE32-E72D297353CC}">
                  <c16:uniqueId val="{00000028-DE74-48BE-AE14-9CABBFF7622D}"/>
                </c:ext>
              </c:extLst>
            </c:dLbl>
            <c:dLbl>
              <c:idx val="2"/>
              <c:delete val="1"/>
              <c:extLst>
                <c:ext xmlns:c15="http://schemas.microsoft.com/office/drawing/2012/chart" uri="{CE6537A1-D6FC-4f65-9D91-7224C49458BB}"/>
                <c:ext xmlns:c16="http://schemas.microsoft.com/office/drawing/2014/chart" uri="{C3380CC4-5D6E-409C-BE32-E72D297353CC}">
                  <c16:uniqueId val="{00000027-DE74-48BE-AE14-9CABBFF7622D}"/>
                </c:ext>
              </c:extLst>
            </c:dLbl>
            <c:dLbl>
              <c:idx val="3"/>
              <c:delete val="1"/>
              <c:extLst>
                <c:ext xmlns:c15="http://schemas.microsoft.com/office/drawing/2012/chart" uri="{CE6537A1-D6FC-4f65-9D91-7224C49458BB}"/>
                <c:ext xmlns:c16="http://schemas.microsoft.com/office/drawing/2014/chart" uri="{C3380CC4-5D6E-409C-BE32-E72D297353CC}">
                  <c16:uniqueId val="{00000026-DE74-48BE-AE14-9CABBFF7622D}"/>
                </c:ext>
              </c:extLst>
            </c:dLbl>
            <c:dLbl>
              <c:idx val="4"/>
              <c:delete val="1"/>
              <c:extLst>
                <c:ext xmlns:c15="http://schemas.microsoft.com/office/drawing/2012/chart" uri="{CE6537A1-D6FC-4f65-9D91-7224C49458BB}"/>
                <c:ext xmlns:c16="http://schemas.microsoft.com/office/drawing/2014/chart" uri="{C3380CC4-5D6E-409C-BE32-E72D297353CC}">
                  <c16:uniqueId val="{00000025-DE74-48BE-AE14-9CABBFF7622D}"/>
                </c:ext>
              </c:extLst>
            </c:dLbl>
            <c:dLbl>
              <c:idx val="5"/>
              <c:delete val="1"/>
              <c:extLst>
                <c:ext xmlns:c15="http://schemas.microsoft.com/office/drawing/2012/chart" uri="{CE6537A1-D6FC-4f65-9D91-7224C49458BB}"/>
                <c:ext xmlns:c16="http://schemas.microsoft.com/office/drawing/2014/chart" uri="{C3380CC4-5D6E-409C-BE32-E72D297353CC}">
                  <c16:uniqueId val="{00000024-DE74-48BE-AE14-9CABBFF7622D}"/>
                </c:ext>
              </c:extLst>
            </c:dLbl>
            <c:dLbl>
              <c:idx val="6"/>
              <c:layout>
                <c:manualLayout>
                  <c:x val="-8.907224920238337E-3"/>
                  <c:y val="-1.025728265448300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DE74-48BE-AE14-9CABBFF7622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'8.03 Graphique 1'!$B$28:$I$28</c:f>
              <c:numCache>
                <c:formatCode>General</c:formatCode>
                <c:ptCount val="8"/>
                <c:pt idx="0">
                  <c:v>2017</c:v>
                </c:pt>
                <c:pt idx="1">
                  <c:v>2018</c:v>
                </c:pt>
                <c:pt idx="2">
                  <c:v>2019</c:v>
                </c:pt>
                <c:pt idx="3">
                  <c:v>2020</c:v>
                </c:pt>
                <c:pt idx="4">
                  <c:v>2021</c:v>
                </c:pt>
                <c:pt idx="5">
                  <c:v>2022</c:v>
                </c:pt>
                <c:pt idx="6">
                  <c:v>2023</c:v>
                </c:pt>
                <c:pt idx="7">
                  <c:v>2024</c:v>
                </c:pt>
              </c:numCache>
            </c:numRef>
          </c:cat>
          <c:val>
            <c:numRef>
              <c:f>'8.03 Graphique 1'!$B$30:$I$30</c:f>
              <c:numCache>
                <c:formatCode>0.0</c:formatCode>
                <c:ptCount val="8"/>
                <c:pt idx="0">
                  <c:v>60.2</c:v>
                </c:pt>
                <c:pt idx="1">
                  <c:v>61</c:v>
                </c:pt>
                <c:pt idx="2">
                  <c:v>61.1</c:v>
                </c:pt>
                <c:pt idx="3">
                  <c:v>61.1</c:v>
                </c:pt>
                <c:pt idx="4">
                  <c:v>61.6</c:v>
                </c:pt>
                <c:pt idx="5">
                  <c:v>61.2</c:v>
                </c:pt>
                <c:pt idx="6" formatCode="General">
                  <c:v>61.3</c:v>
                </c:pt>
                <c:pt idx="7" formatCode="General">
                  <c:v>61.2</c:v>
                </c:pt>
              </c:numCache>
            </c:numRef>
          </c:val>
          <c:smooth val="0"/>
          <c:extLst>
            <c:ext xmlns:c16="http://schemas.microsoft.com/office/drawing/2014/chart" uri="{C3380CC4-5D6E-409C-BE32-E72D297353CC}">
              <c16:uniqueId val="{00000005-DE74-48BE-AE14-9CABBFF7622D}"/>
            </c:ext>
          </c:extLst>
        </c:ser>
        <c:ser>
          <c:idx val="1"/>
          <c:order val="3"/>
          <c:tx>
            <c:strRef>
              <c:f>'8.03 Graphique 1'!$A$31</c:f>
              <c:strCache>
                <c:ptCount val="1"/>
                <c:pt idx="0">
                  <c:v>Direction et inspection</c:v>
                </c:pt>
              </c:strCache>
            </c:strRef>
          </c:tx>
          <c:spPr>
            <a:ln w="28575" cap="rnd">
              <a:solidFill>
                <a:schemeClr val="accent1">
                  <a:lumMod val="50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8-DE74-48BE-AE14-9CABBFF7622D}"/>
                </c:ext>
              </c:extLst>
            </c:dLbl>
            <c:dLbl>
              <c:idx val="1"/>
              <c:delete val="1"/>
              <c:extLst>
                <c:ext xmlns:c15="http://schemas.microsoft.com/office/drawing/2012/chart" uri="{CE6537A1-D6FC-4f65-9D91-7224C49458BB}"/>
                <c:ext xmlns:c16="http://schemas.microsoft.com/office/drawing/2014/chart" uri="{C3380CC4-5D6E-409C-BE32-E72D297353CC}">
                  <c16:uniqueId val="{0000001A-DE74-48BE-AE14-9CABBFF7622D}"/>
                </c:ext>
              </c:extLst>
            </c:dLbl>
            <c:dLbl>
              <c:idx val="2"/>
              <c:delete val="1"/>
              <c:extLst>
                <c:ext xmlns:c15="http://schemas.microsoft.com/office/drawing/2012/chart" uri="{CE6537A1-D6FC-4f65-9D91-7224C49458BB}"/>
                <c:ext xmlns:c16="http://schemas.microsoft.com/office/drawing/2014/chart" uri="{C3380CC4-5D6E-409C-BE32-E72D297353CC}">
                  <c16:uniqueId val="{0000001C-DE74-48BE-AE14-9CABBFF7622D}"/>
                </c:ext>
              </c:extLst>
            </c:dLbl>
            <c:dLbl>
              <c:idx val="3"/>
              <c:delete val="1"/>
              <c:extLst>
                <c:ext xmlns:c15="http://schemas.microsoft.com/office/drawing/2012/chart" uri="{CE6537A1-D6FC-4f65-9D91-7224C49458BB}"/>
                <c:ext xmlns:c16="http://schemas.microsoft.com/office/drawing/2014/chart" uri="{C3380CC4-5D6E-409C-BE32-E72D297353CC}">
                  <c16:uniqueId val="{0000001E-DE74-48BE-AE14-9CABBFF7622D}"/>
                </c:ext>
              </c:extLst>
            </c:dLbl>
            <c:dLbl>
              <c:idx val="4"/>
              <c:delete val="1"/>
              <c:extLst>
                <c:ext xmlns:c15="http://schemas.microsoft.com/office/drawing/2012/chart" uri="{CE6537A1-D6FC-4f65-9D91-7224C49458BB}"/>
                <c:ext xmlns:c16="http://schemas.microsoft.com/office/drawing/2014/chart" uri="{C3380CC4-5D6E-409C-BE32-E72D297353CC}">
                  <c16:uniqueId val="{00000020-DE74-48BE-AE14-9CABBFF7622D}"/>
                </c:ext>
              </c:extLst>
            </c:dLbl>
            <c:dLbl>
              <c:idx val="5"/>
              <c:delete val="1"/>
              <c:extLst>
                <c:ext xmlns:c15="http://schemas.microsoft.com/office/drawing/2012/chart" uri="{CE6537A1-D6FC-4f65-9D91-7224C49458BB}"/>
                <c:ext xmlns:c16="http://schemas.microsoft.com/office/drawing/2014/chart" uri="{C3380CC4-5D6E-409C-BE32-E72D297353CC}">
                  <c16:uniqueId val="{00000022-DE74-48BE-AE14-9CABBFF7622D}"/>
                </c:ext>
              </c:extLst>
            </c:dLbl>
            <c:dLbl>
              <c:idx val="6"/>
              <c:layout>
                <c:manualLayout>
                  <c:x val="-1.2899240888302136E-2"/>
                  <c:y val="-3.906386701662299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3-DE74-48BE-AE14-9CABBFF7622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'8.03 Graphique 1'!$B$28:$I$28</c:f>
              <c:numCache>
                <c:formatCode>General</c:formatCode>
                <c:ptCount val="8"/>
                <c:pt idx="0">
                  <c:v>2017</c:v>
                </c:pt>
                <c:pt idx="1">
                  <c:v>2018</c:v>
                </c:pt>
                <c:pt idx="2">
                  <c:v>2019</c:v>
                </c:pt>
                <c:pt idx="3">
                  <c:v>2020</c:v>
                </c:pt>
                <c:pt idx="4">
                  <c:v>2021</c:v>
                </c:pt>
                <c:pt idx="5">
                  <c:v>2022</c:v>
                </c:pt>
                <c:pt idx="6">
                  <c:v>2023</c:v>
                </c:pt>
                <c:pt idx="7">
                  <c:v>2024</c:v>
                </c:pt>
              </c:numCache>
            </c:numRef>
          </c:cat>
          <c:val>
            <c:numRef>
              <c:f>'8.03 Graphique 1'!$B$31:$I$31</c:f>
              <c:numCache>
                <c:formatCode>0.0</c:formatCode>
                <c:ptCount val="8"/>
                <c:pt idx="0">
                  <c:v>41</c:v>
                </c:pt>
                <c:pt idx="1">
                  <c:v>48.9</c:v>
                </c:pt>
                <c:pt idx="2">
                  <c:v>48.6</c:v>
                </c:pt>
                <c:pt idx="3">
                  <c:v>49.7</c:v>
                </c:pt>
                <c:pt idx="4">
                  <c:v>46.9</c:v>
                </c:pt>
                <c:pt idx="5">
                  <c:v>48.9</c:v>
                </c:pt>
                <c:pt idx="6" formatCode="General">
                  <c:v>51</c:v>
                </c:pt>
                <c:pt idx="7" formatCode="General">
                  <c:v>53.4</c:v>
                </c:pt>
              </c:numCache>
            </c:numRef>
          </c:val>
          <c:smooth val="0"/>
          <c:extLst>
            <c:ext xmlns:c16="http://schemas.microsoft.com/office/drawing/2014/chart" uri="{C3380CC4-5D6E-409C-BE32-E72D297353CC}">
              <c16:uniqueId val="{00000001-DE74-48BE-AE14-9CABBFF7622D}"/>
            </c:ext>
          </c:extLst>
        </c:ser>
        <c:ser>
          <c:idx val="4"/>
          <c:order val="4"/>
          <c:tx>
            <c:strRef>
              <c:f>'8.03 Graphique 1'!#REF!</c:f>
              <c:strCache>
                <c:ptCount val="1"/>
                <c:pt idx="0">
                  <c:v>#REF!</c:v>
                </c:pt>
              </c:strCache>
            </c:strRef>
          </c:tx>
          <c:spPr>
            <a:ln w="28575" cap="rnd">
              <a:solidFill>
                <a:srgbClr val="97AEFF"/>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7-DE74-48BE-AE14-9CABBFF7622D}"/>
                </c:ext>
              </c:extLst>
            </c:dLbl>
            <c:dLbl>
              <c:idx val="1"/>
              <c:delete val="1"/>
              <c:extLst>
                <c:ext xmlns:c15="http://schemas.microsoft.com/office/drawing/2012/chart" uri="{CE6537A1-D6FC-4f65-9D91-7224C49458BB}"/>
                <c:ext xmlns:c16="http://schemas.microsoft.com/office/drawing/2014/chart" uri="{C3380CC4-5D6E-409C-BE32-E72D297353CC}">
                  <c16:uniqueId val="{00000019-DE74-48BE-AE14-9CABBFF7622D}"/>
                </c:ext>
              </c:extLst>
            </c:dLbl>
            <c:dLbl>
              <c:idx val="2"/>
              <c:delete val="1"/>
              <c:extLst>
                <c:ext xmlns:c15="http://schemas.microsoft.com/office/drawing/2012/chart" uri="{CE6537A1-D6FC-4f65-9D91-7224C49458BB}"/>
                <c:ext xmlns:c16="http://schemas.microsoft.com/office/drawing/2014/chart" uri="{C3380CC4-5D6E-409C-BE32-E72D297353CC}">
                  <c16:uniqueId val="{0000001B-DE74-48BE-AE14-9CABBFF7622D}"/>
                </c:ext>
              </c:extLst>
            </c:dLbl>
            <c:dLbl>
              <c:idx val="3"/>
              <c:delete val="1"/>
              <c:extLst>
                <c:ext xmlns:c15="http://schemas.microsoft.com/office/drawing/2012/chart" uri="{CE6537A1-D6FC-4f65-9D91-7224C49458BB}"/>
                <c:ext xmlns:c16="http://schemas.microsoft.com/office/drawing/2014/chart" uri="{C3380CC4-5D6E-409C-BE32-E72D297353CC}">
                  <c16:uniqueId val="{0000001D-DE74-48BE-AE14-9CABBFF7622D}"/>
                </c:ext>
              </c:extLst>
            </c:dLbl>
            <c:dLbl>
              <c:idx val="4"/>
              <c:delete val="1"/>
              <c:extLst>
                <c:ext xmlns:c15="http://schemas.microsoft.com/office/drawing/2012/chart" uri="{CE6537A1-D6FC-4f65-9D91-7224C49458BB}"/>
                <c:ext xmlns:c16="http://schemas.microsoft.com/office/drawing/2014/chart" uri="{C3380CC4-5D6E-409C-BE32-E72D297353CC}">
                  <c16:uniqueId val="{0000001F-DE74-48BE-AE14-9CABBFF7622D}"/>
                </c:ext>
              </c:extLst>
            </c:dLbl>
            <c:dLbl>
              <c:idx val="5"/>
              <c:delete val="1"/>
              <c:extLst>
                <c:ext xmlns:c15="http://schemas.microsoft.com/office/drawing/2012/chart" uri="{CE6537A1-D6FC-4f65-9D91-7224C49458BB}"/>
                <c:ext xmlns:c16="http://schemas.microsoft.com/office/drawing/2014/chart" uri="{C3380CC4-5D6E-409C-BE32-E72D297353CC}">
                  <c16:uniqueId val="{00000021-DE74-48BE-AE14-9CABBFF7622D}"/>
                </c:ext>
              </c:extLst>
            </c:dLbl>
            <c:dLbl>
              <c:idx val="6"/>
              <c:layout>
                <c:manualLayout>
                  <c:x val="-1.689125685636601E-2"/>
                  <c:y val="3.08949807200025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E74-48BE-AE14-9CABBFF7622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'8.03 Graphique 1'!$B$28:$I$28</c:f>
              <c:numCache>
                <c:formatCode>General</c:formatCode>
                <c:ptCount val="8"/>
                <c:pt idx="0">
                  <c:v>2017</c:v>
                </c:pt>
                <c:pt idx="1">
                  <c:v>2018</c:v>
                </c:pt>
                <c:pt idx="2">
                  <c:v>2019</c:v>
                </c:pt>
                <c:pt idx="3">
                  <c:v>2020</c:v>
                </c:pt>
                <c:pt idx="4">
                  <c:v>2021</c:v>
                </c:pt>
                <c:pt idx="5">
                  <c:v>2022</c:v>
                </c:pt>
                <c:pt idx="6">
                  <c:v>2023</c:v>
                </c:pt>
                <c:pt idx="7">
                  <c:v>2024</c:v>
                </c:pt>
              </c:numCache>
            </c:numRef>
          </c:cat>
          <c:val>
            <c:numRef>
              <c:f>'8.03 Graphique 1'!#REF!</c:f>
              <c:numCache>
                <c:formatCode>General</c:formatCode>
                <c:ptCount val="1"/>
                <c:pt idx="0">
                  <c:v>1</c:v>
                </c:pt>
              </c:numCache>
            </c:numRef>
          </c:val>
          <c:smooth val="0"/>
          <c:extLst>
            <c:ext xmlns:c16="http://schemas.microsoft.com/office/drawing/2014/chart" uri="{C3380CC4-5D6E-409C-BE32-E72D297353CC}">
              <c16:uniqueId val="{00000004-DE74-48BE-AE14-9CABBFF7622D}"/>
            </c:ext>
          </c:extLst>
        </c:ser>
        <c:ser>
          <c:idx val="2"/>
          <c:order val="5"/>
          <c:tx>
            <c:strRef>
              <c:f>'8.03 Graphique 1'!$A$32</c:f>
              <c:strCache>
                <c:ptCount val="1"/>
                <c:pt idx="0">
                  <c:v>Assistance d'éducation et prévention sécurité</c:v>
                </c:pt>
              </c:strCache>
            </c:strRef>
          </c:tx>
          <c:spPr>
            <a:ln w="28575" cap="rnd">
              <a:solidFill>
                <a:schemeClr val="bg1">
                  <a:lumMod val="50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6-DE74-48BE-AE14-9CABBFF7622D}"/>
                </c:ext>
              </c:extLst>
            </c:dLbl>
            <c:dLbl>
              <c:idx val="1"/>
              <c:delete val="1"/>
              <c:extLst>
                <c:ext xmlns:c15="http://schemas.microsoft.com/office/drawing/2012/chart" uri="{CE6537A1-D6FC-4f65-9D91-7224C49458BB}"/>
                <c:ext xmlns:c16="http://schemas.microsoft.com/office/drawing/2014/chart" uri="{C3380CC4-5D6E-409C-BE32-E72D297353CC}">
                  <c16:uniqueId val="{00000015-DE74-48BE-AE14-9CABBFF7622D}"/>
                </c:ext>
              </c:extLst>
            </c:dLbl>
            <c:dLbl>
              <c:idx val="2"/>
              <c:delete val="1"/>
              <c:extLst>
                <c:ext xmlns:c15="http://schemas.microsoft.com/office/drawing/2012/chart" uri="{CE6537A1-D6FC-4f65-9D91-7224C49458BB}"/>
                <c:ext xmlns:c16="http://schemas.microsoft.com/office/drawing/2014/chart" uri="{C3380CC4-5D6E-409C-BE32-E72D297353CC}">
                  <c16:uniqueId val="{00000014-DE74-48BE-AE14-9CABBFF7622D}"/>
                </c:ext>
              </c:extLst>
            </c:dLbl>
            <c:dLbl>
              <c:idx val="3"/>
              <c:delete val="1"/>
              <c:extLst>
                <c:ext xmlns:c15="http://schemas.microsoft.com/office/drawing/2012/chart" uri="{CE6537A1-D6FC-4f65-9D91-7224C49458BB}"/>
                <c:ext xmlns:c16="http://schemas.microsoft.com/office/drawing/2014/chart" uri="{C3380CC4-5D6E-409C-BE32-E72D297353CC}">
                  <c16:uniqueId val="{00000013-DE74-48BE-AE14-9CABBFF7622D}"/>
                </c:ext>
              </c:extLst>
            </c:dLbl>
            <c:dLbl>
              <c:idx val="4"/>
              <c:delete val="1"/>
              <c:extLst>
                <c:ext xmlns:c15="http://schemas.microsoft.com/office/drawing/2012/chart" uri="{CE6537A1-D6FC-4f65-9D91-7224C49458BB}"/>
                <c:ext xmlns:c16="http://schemas.microsoft.com/office/drawing/2014/chart" uri="{C3380CC4-5D6E-409C-BE32-E72D297353CC}">
                  <c16:uniqueId val="{00000012-DE74-48BE-AE14-9CABBFF7622D}"/>
                </c:ext>
              </c:extLst>
            </c:dLbl>
            <c:dLbl>
              <c:idx val="5"/>
              <c:delete val="1"/>
              <c:extLst>
                <c:ext xmlns:c15="http://schemas.microsoft.com/office/drawing/2012/chart" uri="{CE6537A1-D6FC-4f65-9D91-7224C49458BB}"/>
                <c:ext xmlns:c16="http://schemas.microsoft.com/office/drawing/2014/chart" uri="{C3380CC4-5D6E-409C-BE32-E72D297353CC}">
                  <c16:uniqueId val="{00000011-DE74-48BE-AE14-9CABBFF7622D}"/>
                </c:ext>
              </c:extLst>
            </c:dLbl>
            <c:dLbl>
              <c:idx val="6"/>
              <c:layout>
                <c:manualLayout>
                  <c:x val="-6.9112169362064739E-3"/>
                  <c:y val="6.203622695311234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DE74-48BE-AE14-9CABBFF7622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'8.03 Graphique 1'!$B$28:$I$28</c:f>
              <c:numCache>
                <c:formatCode>General</c:formatCode>
                <c:ptCount val="8"/>
                <c:pt idx="0">
                  <c:v>2017</c:v>
                </c:pt>
                <c:pt idx="1">
                  <c:v>2018</c:v>
                </c:pt>
                <c:pt idx="2">
                  <c:v>2019</c:v>
                </c:pt>
                <c:pt idx="3">
                  <c:v>2020</c:v>
                </c:pt>
                <c:pt idx="4">
                  <c:v>2021</c:v>
                </c:pt>
                <c:pt idx="5">
                  <c:v>2022</c:v>
                </c:pt>
                <c:pt idx="6">
                  <c:v>2023</c:v>
                </c:pt>
                <c:pt idx="7">
                  <c:v>2024</c:v>
                </c:pt>
              </c:numCache>
            </c:numRef>
          </c:cat>
          <c:val>
            <c:numRef>
              <c:f>'8.03 Graphique 1'!$B$32:$I$32</c:f>
              <c:numCache>
                <c:formatCode>0.0</c:formatCode>
                <c:ptCount val="8"/>
                <c:pt idx="0">
                  <c:v>78.7</c:v>
                </c:pt>
                <c:pt idx="1">
                  <c:v>81.400000000000006</c:v>
                </c:pt>
                <c:pt idx="2">
                  <c:v>100</c:v>
                </c:pt>
                <c:pt idx="3">
                  <c:v>83</c:v>
                </c:pt>
                <c:pt idx="4">
                  <c:v>82.9</c:v>
                </c:pt>
                <c:pt idx="5">
                  <c:v>84.2</c:v>
                </c:pt>
                <c:pt idx="6" formatCode="General">
                  <c:v>83.8</c:v>
                </c:pt>
                <c:pt idx="7" formatCode="General">
                  <c:v>81.400000000000006</c:v>
                </c:pt>
              </c:numCache>
            </c:numRef>
          </c:val>
          <c:smooth val="0"/>
          <c:extLst>
            <c:ext xmlns:c16="http://schemas.microsoft.com/office/drawing/2014/chart" uri="{C3380CC4-5D6E-409C-BE32-E72D297353CC}">
              <c16:uniqueId val="{00000002-DE74-48BE-AE14-9CABBFF7622D}"/>
            </c:ext>
          </c:extLst>
        </c:ser>
        <c:ser>
          <c:idx val="6"/>
          <c:order val="6"/>
          <c:tx>
            <c:strRef>
              <c:f>'8.03 Graphique 1'!$A$34</c:f>
              <c:strCache>
                <c:ptCount val="1"/>
                <c:pt idx="0">
                  <c:v>Autres missions (non-enseignement) filière ITRF</c:v>
                </c:pt>
              </c:strCache>
            </c:strRef>
          </c:tx>
          <c:spPr>
            <a:ln w="28575" cap="rnd">
              <a:solidFill>
                <a:schemeClr val="accent1">
                  <a:lumMod val="6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'8.03 Graphique 1'!$B$28:$I$28</c:f>
              <c:numCache>
                <c:formatCode>General</c:formatCode>
                <c:ptCount val="8"/>
                <c:pt idx="0">
                  <c:v>2017</c:v>
                </c:pt>
                <c:pt idx="1">
                  <c:v>2018</c:v>
                </c:pt>
                <c:pt idx="2">
                  <c:v>2019</c:v>
                </c:pt>
                <c:pt idx="3">
                  <c:v>2020</c:v>
                </c:pt>
                <c:pt idx="4">
                  <c:v>2021</c:v>
                </c:pt>
                <c:pt idx="5">
                  <c:v>2022</c:v>
                </c:pt>
                <c:pt idx="6">
                  <c:v>2023</c:v>
                </c:pt>
                <c:pt idx="7">
                  <c:v>2024</c:v>
                </c:pt>
              </c:numCache>
            </c:numRef>
          </c:cat>
          <c:val>
            <c:numRef>
              <c:f>'8.03 Graphique 1'!$B$33:$I$33</c:f>
              <c:numCache>
                <c:formatCode>0.0</c:formatCode>
                <c:ptCount val="8"/>
                <c:pt idx="0">
                  <c:v>84.8</c:v>
                </c:pt>
                <c:pt idx="1">
                  <c:v>84.3</c:v>
                </c:pt>
                <c:pt idx="2">
                  <c:v>84.8</c:v>
                </c:pt>
                <c:pt idx="3">
                  <c:v>85.1</c:v>
                </c:pt>
                <c:pt idx="4">
                  <c:v>86</c:v>
                </c:pt>
                <c:pt idx="5">
                  <c:v>85.7</c:v>
                </c:pt>
                <c:pt idx="6" formatCode="General">
                  <c:v>86.4</c:v>
                </c:pt>
                <c:pt idx="7" formatCode="General">
                  <c:v>87.1</c:v>
                </c:pt>
              </c:numCache>
            </c:numRef>
          </c:val>
          <c:smooth val="0"/>
          <c:extLst>
            <c:ext xmlns:c16="http://schemas.microsoft.com/office/drawing/2014/chart" uri="{C3380CC4-5D6E-409C-BE32-E72D297353CC}">
              <c16:uniqueId val="{00000001-9909-4466-ACFB-97577DAF79C2}"/>
            </c:ext>
          </c:extLst>
        </c:ser>
        <c:ser>
          <c:idx val="7"/>
          <c:order val="7"/>
          <c:tx>
            <c:strRef>
              <c:f>'8.03 Graphique 1'!$A$33</c:f>
              <c:strCache>
                <c:ptCount val="1"/>
                <c:pt idx="0">
                  <c:v>Autres missions (non-enseignement) filière ATSS</c:v>
                </c:pt>
              </c:strCache>
            </c:strRef>
          </c:tx>
          <c:spPr>
            <a:ln w="28575" cap="rnd">
              <a:solidFill>
                <a:schemeClr val="accent2">
                  <a:lumMod val="6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'8.03 Graphique 1'!$B$28:$I$28</c:f>
              <c:numCache>
                <c:formatCode>General</c:formatCode>
                <c:ptCount val="8"/>
                <c:pt idx="0">
                  <c:v>2017</c:v>
                </c:pt>
                <c:pt idx="1">
                  <c:v>2018</c:v>
                </c:pt>
                <c:pt idx="2">
                  <c:v>2019</c:v>
                </c:pt>
                <c:pt idx="3">
                  <c:v>2020</c:v>
                </c:pt>
                <c:pt idx="4">
                  <c:v>2021</c:v>
                </c:pt>
                <c:pt idx="5">
                  <c:v>2022</c:v>
                </c:pt>
                <c:pt idx="6">
                  <c:v>2023</c:v>
                </c:pt>
                <c:pt idx="7">
                  <c:v>2024</c:v>
                </c:pt>
              </c:numCache>
            </c:numRef>
          </c:cat>
          <c:val>
            <c:numRef>
              <c:f>'8.03 Graphique 1'!$B$34:$I$34</c:f>
              <c:numCache>
                <c:formatCode>General</c:formatCode>
                <c:ptCount val="8"/>
                <c:pt idx="0">
                  <c:v>54.1</c:v>
                </c:pt>
                <c:pt idx="1">
                  <c:v>52.6</c:v>
                </c:pt>
                <c:pt idx="2">
                  <c:v>54.1</c:v>
                </c:pt>
                <c:pt idx="3">
                  <c:v>51.4</c:v>
                </c:pt>
                <c:pt idx="4">
                  <c:v>53.3</c:v>
                </c:pt>
                <c:pt idx="5">
                  <c:v>52.8</c:v>
                </c:pt>
                <c:pt idx="6">
                  <c:v>52.1</c:v>
                </c:pt>
                <c:pt idx="7">
                  <c:v>53.2</c:v>
                </c:pt>
              </c:numCache>
            </c:numRef>
          </c:val>
          <c:smooth val="0"/>
          <c:extLst>
            <c:ext xmlns:c16="http://schemas.microsoft.com/office/drawing/2014/chart" uri="{C3380CC4-5D6E-409C-BE32-E72D297353CC}">
              <c16:uniqueId val="{00000002-9909-4466-ACFB-97577DAF79C2}"/>
            </c:ext>
          </c:extLst>
        </c:ser>
        <c:dLbls>
          <c:dLblPos val="t"/>
          <c:showLegendKey val="0"/>
          <c:showVal val="1"/>
          <c:showCatName val="0"/>
          <c:showSerName val="0"/>
          <c:showPercent val="0"/>
          <c:showBubbleSize val="0"/>
        </c:dLbls>
        <c:smooth val="0"/>
        <c:axId val="284927480"/>
        <c:axId val="284937320"/>
      </c:lineChart>
      <c:catAx>
        <c:axId val="284927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84937320"/>
        <c:crosses val="autoZero"/>
        <c:auto val="0"/>
        <c:lblAlgn val="ctr"/>
        <c:lblOffset val="100"/>
        <c:noMultiLvlLbl val="0"/>
      </c:catAx>
      <c:valAx>
        <c:axId val="284937320"/>
        <c:scaling>
          <c:orientation val="minMax"/>
          <c:max val="100"/>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84927480"/>
        <c:crosses val="autoZero"/>
        <c:crossBetween val="between"/>
      </c:valAx>
      <c:spPr>
        <a:noFill/>
        <a:ln>
          <a:noFill/>
        </a:ln>
        <a:effectLst/>
      </c:spPr>
    </c:plotArea>
    <c:legend>
      <c:legendPos val="r"/>
      <c:layout>
        <c:manualLayout>
          <c:xMode val="edge"/>
          <c:yMode val="edge"/>
          <c:x val="0.65812249516714605"/>
          <c:y val="4.2178153656718849E-2"/>
          <c:w val="0.32632117793786414"/>
          <c:h val="0.588239411250064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11</xdr:col>
      <xdr:colOff>295275</xdr:colOff>
      <xdr:row>20</xdr:row>
      <xdr:rowOff>19050</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c-corse.fr/l-academie-en-chiffres-12358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A97"/>
  <sheetViews>
    <sheetView showGridLines="0" zoomScaleNormal="100" zoomScaleSheetLayoutView="110" workbookViewId="0">
      <selection activeCell="B14" sqref="B14"/>
    </sheetView>
  </sheetViews>
  <sheetFormatPr baseColWidth="10" defaultRowHeight="12.75" x14ac:dyDescent="0.2"/>
  <cols>
    <col min="1" max="1" width="90.7109375" style="11" customWidth="1"/>
    <col min="2" max="16384" width="11.42578125" style="11"/>
  </cols>
  <sheetData>
    <row r="1" spans="1:1" x14ac:dyDescent="0.2">
      <c r="A1" s="10" t="s">
        <v>76</v>
      </c>
    </row>
    <row r="2" spans="1:1" x14ac:dyDescent="0.2">
      <c r="A2" s="12" t="s">
        <v>60</v>
      </c>
    </row>
    <row r="3" spans="1:1" x14ac:dyDescent="0.2">
      <c r="A3" s="33">
        <v>46135</v>
      </c>
    </row>
    <row r="4" spans="1:1" ht="20.25" thickBot="1" x14ac:dyDescent="0.35">
      <c r="A4" s="34" t="s">
        <v>61</v>
      </c>
    </row>
    <row r="5" spans="1:1" ht="13.5" thickTop="1" x14ac:dyDescent="0.2"/>
    <row r="6" spans="1:1" ht="25.5" x14ac:dyDescent="0.2">
      <c r="A6" s="35" t="s">
        <v>62</v>
      </c>
    </row>
    <row r="7" spans="1:1" ht="102" customHeight="1" x14ac:dyDescent="0.2">
      <c r="A7" s="36" t="s">
        <v>63</v>
      </c>
    </row>
    <row r="8" spans="1:1" ht="31.5" x14ac:dyDescent="0.2">
      <c r="A8" s="13" t="s">
        <v>45</v>
      </c>
    </row>
    <row r="9" spans="1:1" x14ac:dyDescent="0.2">
      <c r="A9" s="14"/>
    </row>
    <row r="10" spans="1:1" x14ac:dyDescent="0.2">
      <c r="A10" s="14"/>
    </row>
    <row r="11" spans="1:1" x14ac:dyDescent="0.2">
      <c r="A11" s="14"/>
    </row>
    <row r="12" spans="1:1" s="15" customFormat="1" ht="34.9" customHeight="1" x14ac:dyDescent="0.2"/>
    <row r="13" spans="1:1" ht="35.1" customHeight="1" x14ac:dyDescent="0.2">
      <c r="A13" s="16" t="s">
        <v>46</v>
      </c>
    </row>
    <row r="14" spans="1:1" x14ac:dyDescent="0.2">
      <c r="A14" s="17" t="str">
        <f>'8.03 Graphique 1'!A3:G3</f>
        <v>[1] Évolution de la part des femmes selon la mission entre 2017 et 2024</v>
      </c>
    </row>
    <row r="15" spans="1:1" x14ac:dyDescent="0.2">
      <c r="A15" s="17" t="s">
        <v>66</v>
      </c>
    </row>
    <row r="16" spans="1:1" x14ac:dyDescent="0.2">
      <c r="A16" s="17" t="s">
        <v>67</v>
      </c>
    </row>
    <row r="17" spans="1:1" x14ac:dyDescent="0.2">
      <c r="A17" s="17" t="s">
        <v>68</v>
      </c>
    </row>
    <row r="18" spans="1:1" x14ac:dyDescent="0.2">
      <c r="A18" s="17"/>
    </row>
    <row r="19" spans="1:1" x14ac:dyDescent="0.2">
      <c r="A19" s="17"/>
    </row>
    <row r="20" spans="1:1" x14ac:dyDescent="0.2">
      <c r="A20" s="17"/>
    </row>
    <row r="21" spans="1:1" x14ac:dyDescent="0.2">
      <c r="A21" s="17"/>
    </row>
    <row r="22" spans="1:1" ht="35.1" customHeight="1" x14ac:dyDescent="0.2">
      <c r="A22" s="18" t="s">
        <v>47</v>
      </c>
    </row>
    <row r="23" spans="1:1" ht="45" x14ac:dyDescent="0.2">
      <c r="A23" s="19" t="s">
        <v>48</v>
      </c>
    </row>
    <row r="24" spans="1:1" ht="35.1" customHeight="1" x14ac:dyDescent="0.2">
      <c r="A24" s="20" t="s">
        <v>49</v>
      </c>
    </row>
    <row r="25" spans="1:1" x14ac:dyDescent="0.2">
      <c r="A25" s="21" t="s">
        <v>72</v>
      </c>
    </row>
    <row r="26" spans="1:1" ht="35.1" customHeight="1" x14ac:dyDescent="0.2">
      <c r="A26" s="22" t="s">
        <v>50</v>
      </c>
    </row>
    <row r="27" spans="1:1" x14ac:dyDescent="0.2">
      <c r="A27" s="23" t="s">
        <v>73</v>
      </c>
    </row>
    <row r="28" spans="1:1" x14ac:dyDescent="0.2">
      <c r="A28" s="15"/>
    </row>
    <row r="29" spans="1:1" ht="22.5" x14ac:dyDescent="0.2">
      <c r="A29" s="24" t="s">
        <v>51</v>
      </c>
    </row>
    <row r="30" spans="1:1" x14ac:dyDescent="0.2">
      <c r="A30" s="25"/>
    </row>
    <row r="31" spans="1:1" x14ac:dyDescent="0.2">
      <c r="A31" s="18" t="s">
        <v>52</v>
      </c>
    </row>
    <row r="32" spans="1:1" x14ac:dyDescent="0.2">
      <c r="A32" s="25"/>
    </row>
    <row r="33" spans="1:1" x14ac:dyDescent="0.2">
      <c r="A33" s="25" t="s">
        <v>53</v>
      </c>
    </row>
    <row r="34" spans="1:1" x14ac:dyDescent="0.2">
      <c r="A34" s="25" t="s">
        <v>54</v>
      </c>
    </row>
    <row r="35" spans="1:1" x14ac:dyDescent="0.2">
      <c r="A35" s="25" t="s">
        <v>55</v>
      </c>
    </row>
    <row r="36" spans="1:1" x14ac:dyDescent="0.2">
      <c r="A36" s="25" t="s">
        <v>56</v>
      </c>
    </row>
    <row r="37" spans="1:1" x14ac:dyDescent="0.2">
      <c r="A37" s="15"/>
    </row>
    <row r="38" spans="1:1" x14ac:dyDescent="0.2">
      <c r="A38" s="15"/>
    </row>
    <row r="39" spans="1:1" x14ac:dyDescent="0.2">
      <c r="A39" s="15"/>
    </row>
    <row r="40" spans="1:1" x14ac:dyDescent="0.2">
      <c r="A40" s="15"/>
    </row>
    <row r="41" spans="1:1" x14ac:dyDescent="0.2">
      <c r="A41" s="15"/>
    </row>
    <row r="42" spans="1:1" x14ac:dyDescent="0.2">
      <c r="A42" s="15"/>
    </row>
    <row r="43" spans="1:1" x14ac:dyDescent="0.2">
      <c r="A43" s="15"/>
    </row>
    <row r="44" spans="1:1" x14ac:dyDescent="0.2">
      <c r="A44" s="15"/>
    </row>
    <row r="45" spans="1:1" x14ac:dyDescent="0.2">
      <c r="A45" s="15"/>
    </row>
    <row r="46" spans="1:1" x14ac:dyDescent="0.2">
      <c r="A46" s="15"/>
    </row>
    <row r="47" spans="1:1" x14ac:dyDescent="0.2">
      <c r="A47" s="15"/>
    </row>
    <row r="48" spans="1:1" x14ac:dyDescent="0.2">
      <c r="A48" s="15"/>
    </row>
    <row r="49" spans="1:1" x14ac:dyDescent="0.2">
      <c r="A49" s="15"/>
    </row>
    <row r="50" spans="1:1" x14ac:dyDescent="0.2">
      <c r="A50" s="15"/>
    </row>
    <row r="51" spans="1:1" x14ac:dyDescent="0.2">
      <c r="A51" s="15"/>
    </row>
    <row r="52" spans="1:1" x14ac:dyDescent="0.2">
      <c r="A52" s="15"/>
    </row>
    <row r="53" spans="1:1" x14ac:dyDescent="0.2">
      <c r="A53" s="15"/>
    </row>
    <row r="54" spans="1:1" x14ac:dyDescent="0.2">
      <c r="A54" s="15"/>
    </row>
    <row r="55" spans="1:1" x14ac:dyDescent="0.2">
      <c r="A55" s="15"/>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5"/>
    </row>
    <row r="65" spans="1:1" x14ac:dyDescent="0.2">
      <c r="A65" s="15"/>
    </row>
    <row r="66" spans="1:1" x14ac:dyDescent="0.2">
      <c r="A66" s="15"/>
    </row>
    <row r="67" spans="1:1" x14ac:dyDescent="0.2">
      <c r="A67" s="15"/>
    </row>
    <row r="68" spans="1:1" x14ac:dyDescent="0.2">
      <c r="A68" s="15"/>
    </row>
    <row r="69" spans="1:1" x14ac:dyDescent="0.2">
      <c r="A69" s="15"/>
    </row>
    <row r="70" spans="1:1" x14ac:dyDescent="0.2">
      <c r="A70" s="15"/>
    </row>
    <row r="71" spans="1:1" x14ac:dyDescent="0.2">
      <c r="A71" s="15"/>
    </row>
    <row r="72" spans="1:1" x14ac:dyDescent="0.2">
      <c r="A72" s="15"/>
    </row>
    <row r="73" spans="1:1" x14ac:dyDescent="0.2">
      <c r="A73" s="15"/>
    </row>
    <row r="74" spans="1:1" x14ac:dyDescent="0.2">
      <c r="A74" s="15"/>
    </row>
    <row r="75" spans="1:1" x14ac:dyDescent="0.2">
      <c r="A75" s="15"/>
    </row>
    <row r="76" spans="1:1" x14ac:dyDescent="0.2">
      <c r="A76" s="15"/>
    </row>
    <row r="77" spans="1:1" x14ac:dyDescent="0.2">
      <c r="A77" s="15"/>
    </row>
    <row r="78" spans="1:1" x14ac:dyDescent="0.2">
      <c r="A78" s="15"/>
    </row>
    <row r="79" spans="1:1" x14ac:dyDescent="0.2">
      <c r="A79" s="15"/>
    </row>
    <row r="80" spans="1:1" x14ac:dyDescent="0.2">
      <c r="A80" s="15"/>
    </row>
    <row r="81" spans="1:1" x14ac:dyDescent="0.2">
      <c r="A81" s="15"/>
    </row>
    <row r="82" spans="1:1" x14ac:dyDescent="0.2">
      <c r="A82" s="15"/>
    </row>
    <row r="83" spans="1:1" x14ac:dyDescent="0.2">
      <c r="A83" s="15"/>
    </row>
    <row r="84" spans="1:1" x14ac:dyDescent="0.2">
      <c r="A84" s="15"/>
    </row>
    <row r="85" spans="1:1" x14ac:dyDescent="0.2">
      <c r="A85" s="15"/>
    </row>
    <row r="86" spans="1:1" x14ac:dyDescent="0.2">
      <c r="A86" s="15"/>
    </row>
    <row r="87" spans="1:1" x14ac:dyDescent="0.2">
      <c r="A87" s="15"/>
    </row>
    <row r="88" spans="1:1" x14ac:dyDescent="0.2">
      <c r="A88" s="15"/>
    </row>
    <row r="89" spans="1:1" x14ac:dyDescent="0.2">
      <c r="A89" s="15"/>
    </row>
    <row r="90" spans="1:1" x14ac:dyDescent="0.2">
      <c r="A90" s="15"/>
    </row>
    <row r="91" spans="1:1" x14ac:dyDescent="0.2">
      <c r="A91" s="15"/>
    </row>
    <row r="92" spans="1:1" x14ac:dyDescent="0.2">
      <c r="A92" s="15"/>
    </row>
    <row r="93" spans="1:1" x14ac:dyDescent="0.2">
      <c r="A93" s="15"/>
    </row>
    <row r="94" spans="1:1" x14ac:dyDescent="0.2">
      <c r="A94" s="15"/>
    </row>
    <row r="95" spans="1:1" x14ac:dyDescent="0.2">
      <c r="A95" s="15"/>
    </row>
    <row r="96" spans="1:1" x14ac:dyDescent="0.2">
      <c r="A96" s="15"/>
    </row>
    <row r="97" spans="1:1" x14ac:dyDescent="0.2">
      <c r="A97" s="15"/>
    </row>
  </sheetData>
  <hyperlinks>
    <hyperlink ref="A7"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I34"/>
  <sheetViews>
    <sheetView showGridLines="0" topLeftCell="A13" zoomScaleNormal="100" workbookViewId="0">
      <selection activeCell="L32" sqref="L32"/>
    </sheetView>
  </sheetViews>
  <sheetFormatPr baseColWidth="10" defaultRowHeight="14.25" x14ac:dyDescent="0.2"/>
  <cols>
    <col min="1" max="1" width="36.85546875" style="3" customWidth="1"/>
    <col min="2" max="7" width="10.7109375" style="3" customWidth="1"/>
    <col min="8" max="12" width="7.7109375" style="3" customWidth="1"/>
    <col min="13" max="13" width="7.85546875" style="3" customWidth="1"/>
    <col min="14" max="16384" width="11.42578125" style="3"/>
  </cols>
  <sheetData>
    <row r="1" spans="1:7" ht="15.75" x14ac:dyDescent="0.2">
      <c r="A1" s="93" t="s">
        <v>43</v>
      </c>
      <c r="B1" s="93"/>
      <c r="C1" s="93"/>
      <c r="D1" s="93"/>
      <c r="E1" s="93"/>
      <c r="F1" s="93"/>
      <c r="G1" s="93"/>
    </row>
    <row r="3" spans="1:7" x14ac:dyDescent="0.2">
      <c r="A3" s="92" t="s">
        <v>65</v>
      </c>
      <c r="B3" s="92"/>
      <c r="C3" s="92"/>
      <c r="D3" s="92"/>
      <c r="E3" s="92"/>
      <c r="F3" s="92"/>
      <c r="G3" s="92"/>
    </row>
    <row r="22" spans="1:9" ht="23.25" customHeight="1" x14ac:dyDescent="0.2">
      <c r="G22" s="9"/>
    </row>
    <row r="23" spans="1:9" ht="39" customHeight="1" x14ac:dyDescent="0.2">
      <c r="A23" s="94" t="s">
        <v>64</v>
      </c>
      <c r="B23" s="94"/>
      <c r="C23" s="94"/>
      <c r="D23" s="94"/>
      <c r="E23" s="94"/>
      <c r="F23" s="94"/>
      <c r="G23" s="94"/>
      <c r="H23" s="4"/>
    </row>
    <row r="24" spans="1:9" customFormat="1" ht="15" x14ac:dyDescent="0.25">
      <c r="A24" s="96" t="s">
        <v>42</v>
      </c>
      <c r="B24" s="96"/>
      <c r="C24" s="96"/>
      <c r="D24" s="96"/>
      <c r="E24" s="96"/>
      <c r="F24" s="96"/>
      <c r="G24" s="96"/>
    </row>
    <row r="25" spans="1:9" ht="15" customHeight="1" x14ac:dyDescent="0.2">
      <c r="A25" s="95" t="s">
        <v>71</v>
      </c>
      <c r="B25" s="95"/>
      <c r="C25" s="95"/>
      <c r="D25" s="95"/>
      <c r="E25" s="95"/>
      <c r="F25" s="95"/>
      <c r="G25" s="95"/>
      <c r="H25" s="5"/>
    </row>
    <row r="26" spans="1:9" x14ac:dyDescent="0.2">
      <c r="A26" s="5"/>
      <c r="B26" s="5"/>
      <c r="C26" s="5"/>
      <c r="D26" s="5"/>
      <c r="E26" s="5"/>
      <c r="F26" s="5"/>
      <c r="G26" s="5"/>
      <c r="H26" s="5"/>
    </row>
    <row r="28" spans="1:9" s="6" customFormat="1" ht="15" x14ac:dyDescent="0.25">
      <c r="A28" s="38" t="s">
        <v>27</v>
      </c>
      <c r="B28" s="39">
        <v>2017</v>
      </c>
      <c r="C28" s="39">
        <v>2018</v>
      </c>
      <c r="D28" s="40">
        <v>2019</v>
      </c>
      <c r="E28" s="40">
        <v>2020</v>
      </c>
      <c r="F28" s="40">
        <v>2021</v>
      </c>
      <c r="G28" s="40">
        <v>2022</v>
      </c>
      <c r="H28" s="40">
        <v>2023</v>
      </c>
      <c r="I28" s="40">
        <v>2024</v>
      </c>
    </row>
    <row r="29" spans="1:9" ht="15" customHeight="1" x14ac:dyDescent="0.2">
      <c r="A29" s="27" t="s">
        <v>25</v>
      </c>
      <c r="B29" s="28">
        <v>82.8</v>
      </c>
      <c r="C29" s="29">
        <v>83.3</v>
      </c>
      <c r="D29" s="30">
        <v>83.6</v>
      </c>
      <c r="E29" s="30">
        <v>83.8</v>
      </c>
      <c r="F29" s="30">
        <v>84.5</v>
      </c>
      <c r="G29" s="30">
        <v>84.8</v>
      </c>
      <c r="H29" s="26">
        <v>85.3</v>
      </c>
      <c r="I29" s="26">
        <v>85.3</v>
      </c>
    </row>
    <row r="30" spans="1:9" ht="15" customHeight="1" x14ac:dyDescent="0.2">
      <c r="A30" s="31" t="s">
        <v>26</v>
      </c>
      <c r="B30" s="32">
        <v>60.2</v>
      </c>
      <c r="C30" s="32">
        <v>61</v>
      </c>
      <c r="D30" s="32">
        <v>61.1</v>
      </c>
      <c r="E30" s="32">
        <v>61.1</v>
      </c>
      <c r="F30" s="32">
        <v>61.6</v>
      </c>
      <c r="G30" s="32">
        <v>61.2</v>
      </c>
      <c r="H30" s="26">
        <v>61.3</v>
      </c>
      <c r="I30" s="26">
        <v>61.2</v>
      </c>
    </row>
    <row r="31" spans="1:9" ht="15" customHeight="1" x14ac:dyDescent="0.2">
      <c r="A31" s="27" t="s">
        <v>41</v>
      </c>
      <c r="B31" s="29">
        <v>41</v>
      </c>
      <c r="C31" s="29">
        <v>48.9</v>
      </c>
      <c r="D31" s="30">
        <v>48.6</v>
      </c>
      <c r="E31" s="30">
        <v>49.7</v>
      </c>
      <c r="F31" s="30">
        <v>46.9</v>
      </c>
      <c r="G31" s="30">
        <v>48.9</v>
      </c>
      <c r="H31" s="26">
        <v>51</v>
      </c>
      <c r="I31" s="26">
        <v>53.4</v>
      </c>
    </row>
    <row r="32" spans="1:9" ht="15" customHeight="1" x14ac:dyDescent="0.2">
      <c r="A32" s="27" t="s">
        <v>44</v>
      </c>
      <c r="B32" s="29">
        <v>78.7</v>
      </c>
      <c r="C32" s="29">
        <v>81.400000000000006</v>
      </c>
      <c r="D32" s="30">
        <v>100</v>
      </c>
      <c r="E32" s="30">
        <v>83</v>
      </c>
      <c r="F32" s="30">
        <v>82.9</v>
      </c>
      <c r="G32" s="30">
        <v>84.2</v>
      </c>
      <c r="H32" s="26">
        <v>83.8</v>
      </c>
      <c r="I32" s="26">
        <v>81.400000000000006</v>
      </c>
    </row>
    <row r="33" spans="1:9" ht="15" customHeight="1" x14ac:dyDescent="0.2">
      <c r="A33" s="7" t="s">
        <v>58</v>
      </c>
      <c r="B33" s="8">
        <v>84.8</v>
      </c>
      <c r="C33" s="8">
        <v>84.3</v>
      </c>
      <c r="D33" s="8">
        <v>84.8</v>
      </c>
      <c r="E33" s="8">
        <v>85.1</v>
      </c>
      <c r="F33" s="8">
        <v>86</v>
      </c>
      <c r="G33" s="8">
        <v>85.7</v>
      </c>
      <c r="H33" s="26">
        <v>86.4</v>
      </c>
      <c r="I33" s="26">
        <v>87.1</v>
      </c>
    </row>
    <row r="34" spans="1:9" x14ac:dyDescent="0.2">
      <c r="A34" s="7" t="s">
        <v>59</v>
      </c>
      <c r="B34" s="26">
        <v>54.1</v>
      </c>
      <c r="C34" s="26">
        <v>52.6</v>
      </c>
      <c r="D34" s="26">
        <v>54.1</v>
      </c>
      <c r="E34" s="26">
        <v>51.4</v>
      </c>
      <c r="F34" s="26">
        <v>53.3</v>
      </c>
      <c r="G34" s="26">
        <v>52.8</v>
      </c>
      <c r="H34" s="26">
        <v>52.1</v>
      </c>
      <c r="I34" s="26">
        <v>53.2</v>
      </c>
    </row>
  </sheetData>
  <mergeCells count="5">
    <mergeCell ref="A3:G3"/>
    <mergeCell ref="A1:G1"/>
    <mergeCell ref="A23:G23"/>
    <mergeCell ref="A25:G25"/>
    <mergeCell ref="A24:G24"/>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K25"/>
  <sheetViews>
    <sheetView showGridLines="0" zoomScaleNormal="100" workbookViewId="0">
      <selection activeCell="L24" sqref="L24"/>
    </sheetView>
  </sheetViews>
  <sheetFormatPr baseColWidth="10" defaultRowHeight="15" x14ac:dyDescent="0.25"/>
  <cols>
    <col min="1" max="1" width="40.85546875" style="41" customWidth="1"/>
    <col min="2" max="9" width="10.7109375" style="41" customWidth="1"/>
    <col min="10" max="16384" width="11.42578125" style="41"/>
  </cols>
  <sheetData>
    <row r="1" spans="1:11" ht="15.75" x14ac:dyDescent="0.25">
      <c r="A1" s="37" t="s">
        <v>43</v>
      </c>
      <c r="B1" s="1"/>
    </row>
    <row r="3" spans="1:11" x14ac:dyDescent="0.25">
      <c r="A3" s="101" t="str">
        <f>'8.03 Notice'!A15</f>
        <v>[2] Les enseignants en mission dans le secteur public en 2021-2024</v>
      </c>
      <c r="B3" s="101"/>
      <c r="C3" s="101"/>
      <c r="D3" s="101"/>
      <c r="E3" s="101"/>
      <c r="F3" s="101"/>
      <c r="G3" s="101"/>
      <c r="H3" s="101"/>
    </row>
    <row r="5" spans="1:11" x14ac:dyDescent="0.25">
      <c r="A5" s="102"/>
      <c r="B5" s="104" t="s">
        <v>0</v>
      </c>
      <c r="C5" s="105"/>
      <c r="D5" s="104" t="s">
        <v>7</v>
      </c>
      <c r="E5" s="106"/>
      <c r="F5" s="105"/>
      <c r="G5" s="104" t="s">
        <v>35</v>
      </c>
      <c r="H5" s="106"/>
      <c r="I5" s="106"/>
    </row>
    <row r="6" spans="1:11" ht="22.5" x14ac:dyDescent="0.25">
      <c r="A6" s="103"/>
      <c r="B6" s="42" t="s">
        <v>1</v>
      </c>
      <c r="C6" s="43" t="s">
        <v>5</v>
      </c>
      <c r="D6" s="43" t="s">
        <v>69</v>
      </c>
      <c r="E6" s="43" t="s">
        <v>3</v>
      </c>
      <c r="F6" s="43" t="s">
        <v>4</v>
      </c>
      <c r="G6" s="43" t="s">
        <v>5</v>
      </c>
      <c r="H6" s="43" t="s">
        <v>6</v>
      </c>
      <c r="I6" s="43" t="s">
        <v>33</v>
      </c>
    </row>
    <row r="7" spans="1:11" x14ac:dyDescent="0.25">
      <c r="A7" s="44" t="s">
        <v>9</v>
      </c>
      <c r="B7" s="45">
        <f>SUM(B8:B10)</f>
        <v>1713</v>
      </c>
      <c r="C7" s="46">
        <v>85.3</v>
      </c>
      <c r="D7" s="46">
        <v>46.1</v>
      </c>
      <c r="E7" s="46">
        <v>47.8</v>
      </c>
      <c r="F7" s="46">
        <v>45.2</v>
      </c>
      <c r="G7" s="46">
        <v>8.5</v>
      </c>
      <c r="H7" s="46">
        <v>5.6</v>
      </c>
      <c r="I7" s="46">
        <v>8.1</v>
      </c>
    </row>
    <row r="8" spans="1:11" x14ac:dyDescent="0.25">
      <c r="A8" s="48" t="s">
        <v>10</v>
      </c>
      <c r="B8" s="49">
        <v>1635</v>
      </c>
      <c r="C8" s="50">
        <v>85.1</v>
      </c>
      <c r="D8" s="50">
        <v>44</v>
      </c>
      <c r="E8" s="50">
        <v>48.1</v>
      </c>
      <c r="F8" s="50">
        <v>45.6</v>
      </c>
      <c r="G8" s="50">
        <v>8.9</v>
      </c>
      <c r="H8" s="50">
        <v>5.7</v>
      </c>
      <c r="I8" s="50">
        <v>8.4</v>
      </c>
    </row>
    <row r="9" spans="1:11" x14ac:dyDescent="0.25">
      <c r="A9" s="48" t="s">
        <v>36</v>
      </c>
      <c r="B9" s="49"/>
      <c r="C9" s="50"/>
      <c r="D9" s="50"/>
      <c r="E9" s="50"/>
      <c r="F9" s="50"/>
      <c r="G9" s="50"/>
      <c r="H9" s="50"/>
      <c r="I9" s="50"/>
      <c r="J9" s="84"/>
      <c r="K9" s="84"/>
    </row>
    <row r="10" spans="1:11" x14ac:dyDescent="0.25">
      <c r="A10" s="52" t="s">
        <v>8</v>
      </c>
      <c r="B10" s="85">
        <v>78</v>
      </c>
      <c r="C10" s="51">
        <v>89.7</v>
      </c>
      <c r="D10" s="51">
        <v>1.9</v>
      </c>
      <c r="E10" s="51">
        <v>40.799999999999997</v>
      </c>
      <c r="F10" s="51">
        <v>36.299999999999997</v>
      </c>
      <c r="G10" s="51">
        <v>0</v>
      </c>
      <c r="H10" s="51">
        <v>1.3</v>
      </c>
      <c r="I10" s="51">
        <v>1.3</v>
      </c>
    </row>
    <row r="11" spans="1:11" x14ac:dyDescent="0.25">
      <c r="A11" s="86" t="s">
        <v>11</v>
      </c>
      <c r="B11" s="87">
        <f>SUM(B12:B18)</f>
        <v>2002</v>
      </c>
      <c r="C11" s="47">
        <v>58.7</v>
      </c>
      <c r="D11" s="47">
        <v>44.57</v>
      </c>
      <c r="E11" s="47">
        <v>45.38</v>
      </c>
      <c r="F11" s="47">
        <v>44.9</v>
      </c>
      <c r="G11" s="47">
        <v>12.2</v>
      </c>
      <c r="H11" s="47">
        <v>5.7</v>
      </c>
      <c r="I11" s="47">
        <v>9.6</v>
      </c>
    </row>
    <row r="12" spans="1:11" x14ac:dyDescent="0.25">
      <c r="A12" s="52" t="s">
        <v>12</v>
      </c>
      <c r="B12" s="85">
        <v>7</v>
      </c>
      <c r="C12" s="51">
        <v>42.9</v>
      </c>
      <c r="D12" s="88">
        <v>0.1</v>
      </c>
      <c r="E12" s="51">
        <v>54.8</v>
      </c>
      <c r="F12" s="51">
        <v>55.1</v>
      </c>
      <c r="G12" s="51">
        <v>0</v>
      </c>
      <c r="H12" s="51">
        <v>0</v>
      </c>
      <c r="I12" s="51">
        <v>0</v>
      </c>
    </row>
    <row r="13" spans="1:11" x14ac:dyDescent="0.25">
      <c r="A13" s="52" t="s">
        <v>13</v>
      </c>
      <c r="B13" s="85">
        <v>187</v>
      </c>
      <c r="C13" s="51">
        <v>62</v>
      </c>
      <c r="D13" s="51">
        <v>3.1</v>
      </c>
      <c r="E13" s="51">
        <v>50.6</v>
      </c>
      <c r="F13" s="51">
        <v>50</v>
      </c>
      <c r="G13" s="51">
        <v>5.2</v>
      </c>
      <c r="H13" s="51">
        <v>1.4</v>
      </c>
      <c r="I13" s="51">
        <v>3.7</v>
      </c>
    </row>
    <row r="14" spans="1:11" x14ac:dyDescent="0.25">
      <c r="A14" s="52" t="s">
        <v>14</v>
      </c>
      <c r="B14" s="85">
        <v>1182</v>
      </c>
      <c r="C14" s="51">
        <v>65.7</v>
      </c>
      <c r="D14" s="51">
        <v>20.9</v>
      </c>
      <c r="E14" s="51">
        <v>50.8</v>
      </c>
      <c r="F14" s="51">
        <v>49.6</v>
      </c>
      <c r="G14" s="51">
        <v>7.3</v>
      </c>
      <c r="H14" s="51">
        <v>3</v>
      </c>
      <c r="I14" s="51">
        <v>5.8</v>
      </c>
    </row>
    <row r="15" spans="1:11" x14ac:dyDescent="0.25">
      <c r="A15" s="52" t="s">
        <v>15</v>
      </c>
      <c r="B15" s="85">
        <v>139</v>
      </c>
      <c r="C15" s="51">
        <v>45.3</v>
      </c>
      <c r="D15" s="51">
        <v>1.7</v>
      </c>
      <c r="E15" s="51">
        <v>49.6</v>
      </c>
      <c r="F15" s="51">
        <v>48.6</v>
      </c>
      <c r="G15" s="51">
        <v>4.8</v>
      </c>
      <c r="H15" s="51"/>
      <c r="I15" s="51">
        <v>2.2000000000000002</v>
      </c>
    </row>
    <row r="16" spans="1:11" x14ac:dyDescent="0.25">
      <c r="A16" s="52" t="s">
        <v>16</v>
      </c>
      <c r="B16" s="85">
        <v>264</v>
      </c>
      <c r="C16" s="51">
        <v>53.8</v>
      </c>
      <c r="D16" s="51">
        <v>3.8</v>
      </c>
      <c r="E16" s="51">
        <v>52.7</v>
      </c>
      <c r="F16" s="51">
        <v>51.9</v>
      </c>
      <c r="G16" s="51">
        <v>7</v>
      </c>
      <c r="H16" s="51">
        <v>4.9000000000000004</v>
      </c>
      <c r="I16" s="51">
        <v>6.1</v>
      </c>
    </row>
    <row r="17" spans="1:9" x14ac:dyDescent="0.25">
      <c r="A17" s="52" t="s">
        <v>20</v>
      </c>
      <c r="B17" s="85"/>
      <c r="C17" s="51"/>
      <c r="D17" s="51"/>
      <c r="E17" s="51"/>
      <c r="F17" s="51"/>
      <c r="G17" s="51"/>
      <c r="H17" s="51"/>
      <c r="I17" s="51"/>
    </row>
    <row r="18" spans="1:9" x14ac:dyDescent="0.25">
      <c r="A18" s="52" t="s">
        <v>8</v>
      </c>
      <c r="B18" s="85">
        <v>223</v>
      </c>
      <c r="C18" s="51">
        <v>53.8</v>
      </c>
      <c r="D18" s="51">
        <v>3.3</v>
      </c>
      <c r="E18" s="51">
        <v>43.8</v>
      </c>
      <c r="F18" s="51">
        <v>43.4</v>
      </c>
      <c r="G18" s="51">
        <f>29+1.6</f>
        <v>30.6</v>
      </c>
      <c r="H18" s="51">
        <v>23.2</v>
      </c>
      <c r="I18" s="51">
        <f>26.5+0.9</f>
        <v>27.4</v>
      </c>
    </row>
    <row r="19" spans="1:9" x14ac:dyDescent="0.25">
      <c r="A19" s="60" t="s">
        <v>1</v>
      </c>
      <c r="B19" s="89">
        <f>+B7+B11</f>
        <v>3715</v>
      </c>
      <c r="C19" s="90">
        <v>72.3</v>
      </c>
      <c r="D19" s="90">
        <v>72.3</v>
      </c>
      <c r="E19" s="90">
        <v>49.5</v>
      </c>
      <c r="F19" s="90">
        <v>47.3</v>
      </c>
      <c r="G19" s="91">
        <f>7.5+1.4</f>
        <v>8.9</v>
      </c>
      <c r="H19" s="91">
        <f>3.2+2.2</f>
        <v>5.4</v>
      </c>
      <c r="I19" s="91">
        <f>6.3+1.6</f>
        <v>7.9</v>
      </c>
    </row>
    <row r="20" spans="1:9" s="65" customFormat="1" ht="12.75" customHeight="1" x14ac:dyDescent="0.25">
      <c r="A20" s="63"/>
      <c r="B20" s="63"/>
      <c r="C20" s="63"/>
      <c r="D20" s="63"/>
      <c r="E20" s="63"/>
      <c r="F20" s="63"/>
      <c r="G20" s="63"/>
      <c r="H20" s="63"/>
    </row>
    <row r="21" spans="1:9" ht="24" customHeight="1" x14ac:dyDescent="0.25">
      <c r="A21" s="99" t="s">
        <v>70</v>
      </c>
      <c r="B21" s="99"/>
      <c r="C21" s="99"/>
      <c r="D21" s="99"/>
      <c r="E21" s="99"/>
      <c r="F21" s="99"/>
      <c r="G21" s="99"/>
      <c r="H21" s="99"/>
      <c r="I21" s="99"/>
    </row>
    <row r="22" spans="1:9" s="66" customFormat="1" ht="26.25" customHeight="1" x14ac:dyDescent="0.25">
      <c r="A22" s="98" t="s">
        <v>21</v>
      </c>
      <c r="B22" s="98"/>
      <c r="C22" s="98"/>
      <c r="D22" s="98"/>
      <c r="E22" s="98"/>
      <c r="F22" s="98"/>
      <c r="G22" s="98"/>
      <c r="H22" s="98"/>
      <c r="I22" s="98"/>
    </row>
    <row r="23" spans="1:9" x14ac:dyDescent="0.25">
      <c r="A23" s="100" t="s">
        <v>42</v>
      </c>
      <c r="B23" s="100"/>
      <c r="C23" s="100"/>
      <c r="D23" s="100"/>
      <c r="E23" s="100"/>
      <c r="F23" s="100"/>
      <c r="G23" s="100"/>
      <c r="H23" s="100"/>
      <c r="I23" s="100"/>
    </row>
    <row r="24" spans="1:9" x14ac:dyDescent="0.25">
      <c r="A24" s="97" t="s">
        <v>71</v>
      </c>
      <c r="B24" s="97"/>
      <c r="C24" s="97"/>
      <c r="D24" s="97"/>
      <c r="E24" s="97"/>
      <c r="F24" s="97"/>
      <c r="G24" s="97"/>
      <c r="H24" s="97"/>
      <c r="I24" s="97"/>
    </row>
    <row r="25" spans="1:9" x14ac:dyDescent="0.25">
      <c r="I25" s="64"/>
    </row>
  </sheetData>
  <mergeCells count="9">
    <mergeCell ref="A24:I24"/>
    <mergeCell ref="A22:I22"/>
    <mergeCell ref="A21:I21"/>
    <mergeCell ref="A23:I23"/>
    <mergeCell ref="A3:H3"/>
    <mergeCell ref="A5:A6"/>
    <mergeCell ref="B5:C5"/>
    <mergeCell ref="D5:F5"/>
    <mergeCell ref="G5:I5"/>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I22"/>
  <sheetViews>
    <sheetView showGridLines="0" zoomScaleNormal="100" workbookViewId="0">
      <selection activeCell="J16" sqref="J16"/>
    </sheetView>
  </sheetViews>
  <sheetFormatPr baseColWidth="10" defaultRowHeight="15" x14ac:dyDescent="0.25"/>
  <cols>
    <col min="1" max="1" width="41" style="41" customWidth="1"/>
    <col min="2" max="9" width="10.7109375" style="41" customWidth="1"/>
    <col min="10" max="16384" width="11.42578125" style="41"/>
  </cols>
  <sheetData>
    <row r="1" spans="1:9" ht="15.75" x14ac:dyDescent="0.25">
      <c r="A1" s="37" t="s">
        <v>43</v>
      </c>
      <c r="B1" s="1"/>
    </row>
    <row r="3" spans="1:9" x14ac:dyDescent="0.25">
      <c r="A3" s="101" t="str">
        <f>'8.03 Notice'!A16</f>
        <v>[3] Les enseignants en mission dans le secteur privé sous contrat en 2021-2024</v>
      </c>
      <c r="B3" s="101"/>
      <c r="C3" s="101"/>
      <c r="D3" s="101"/>
      <c r="E3" s="101"/>
      <c r="F3" s="101"/>
      <c r="G3" s="101"/>
      <c r="H3" s="101"/>
    </row>
    <row r="5" spans="1:9" x14ac:dyDescent="0.25">
      <c r="A5" s="102"/>
      <c r="B5" s="104" t="s">
        <v>0</v>
      </c>
      <c r="C5" s="105"/>
      <c r="D5" s="104" t="s">
        <v>7</v>
      </c>
      <c r="E5" s="106"/>
      <c r="F5" s="105"/>
      <c r="G5" s="104" t="s">
        <v>35</v>
      </c>
      <c r="H5" s="106"/>
      <c r="I5" s="106"/>
    </row>
    <row r="6" spans="1:9" ht="22.5" x14ac:dyDescent="0.25">
      <c r="A6" s="103"/>
      <c r="B6" s="42" t="s">
        <v>1</v>
      </c>
      <c r="C6" s="43" t="s">
        <v>5</v>
      </c>
      <c r="D6" s="43" t="s">
        <v>2</v>
      </c>
      <c r="E6" s="43" t="s">
        <v>3</v>
      </c>
      <c r="F6" s="43" t="s">
        <v>4</v>
      </c>
      <c r="G6" s="43" t="s">
        <v>5</v>
      </c>
      <c r="H6" s="43" t="s">
        <v>6</v>
      </c>
      <c r="I6" s="43" t="s">
        <v>33</v>
      </c>
    </row>
    <row r="7" spans="1:9" x14ac:dyDescent="0.25">
      <c r="A7" s="44" t="s">
        <v>17</v>
      </c>
      <c r="B7" s="45">
        <f>SUM(B8:B9)</f>
        <v>59</v>
      </c>
      <c r="C7" s="46">
        <v>98.3</v>
      </c>
      <c r="D7" s="47">
        <v>43.9</v>
      </c>
      <c r="E7" s="47">
        <v>36</v>
      </c>
      <c r="F7" s="47">
        <v>43.7</v>
      </c>
      <c r="G7" s="46">
        <v>6.8</v>
      </c>
      <c r="H7" s="46">
        <v>0</v>
      </c>
      <c r="I7" s="46">
        <v>6.8</v>
      </c>
    </row>
    <row r="8" spans="1:9" x14ac:dyDescent="0.25">
      <c r="A8" s="48" t="s">
        <v>37</v>
      </c>
      <c r="B8" s="49">
        <v>43</v>
      </c>
      <c r="C8" s="50">
        <v>97.7</v>
      </c>
      <c r="D8" s="51">
        <v>46.4</v>
      </c>
      <c r="E8" s="51">
        <v>36</v>
      </c>
      <c r="F8" s="51">
        <v>46.1</v>
      </c>
      <c r="G8" s="50">
        <v>9.5</v>
      </c>
      <c r="H8" s="50">
        <v>0</v>
      </c>
      <c r="I8" s="50">
        <v>9.3000000000000007</v>
      </c>
    </row>
    <row r="9" spans="1:9" x14ac:dyDescent="0.25">
      <c r="A9" s="52" t="s">
        <v>22</v>
      </c>
      <c r="B9" s="53">
        <v>16</v>
      </c>
      <c r="C9" s="53">
        <v>100</v>
      </c>
      <c r="D9" s="54">
        <v>37.299999999999997</v>
      </c>
      <c r="E9" s="53"/>
      <c r="F9" s="54">
        <v>37.299999999999997</v>
      </c>
      <c r="G9" s="54">
        <v>0</v>
      </c>
      <c r="H9" s="54">
        <v>0</v>
      </c>
      <c r="I9" s="54">
        <v>0</v>
      </c>
    </row>
    <row r="10" spans="1:9" x14ac:dyDescent="0.25">
      <c r="A10" s="44" t="s">
        <v>18</v>
      </c>
      <c r="B10" s="45">
        <f>SUM(B11:B15)</f>
        <v>107</v>
      </c>
      <c r="C10" s="55">
        <v>64.5</v>
      </c>
      <c r="D10" s="46">
        <v>47.7</v>
      </c>
      <c r="E10" s="46">
        <v>49.3</v>
      </c>
      <c r="F10" s="46">
        <v>48.3</v>
      </c>
      <c r="G10" s="46">
        <v>2.9</v>
      </c>
      <c r="H10" s="46">
        <v>5.0999999999999996</v>
      </c>
      <c r="I10" s="46">
        <v>3.7</v>
      </c>
    </row>
    <row r="11" spans="1:9" x14ac:dyDescent="0.25">
      <c r="A11" s="48" t="s">
        <v>38</v>
      </c>
      <c r="B11" s="49">
        <v>6</v>
      </c>
      <c r="C11" s="50">
        <v>50</v>
      </c>
      <c r="D11" s="56">
        <v>47</v>
      </c>
      <c r="E11" s="50">
        <v>50.7</v>
      </c>
      <c r="F11" s="50">
        <v>51</v>
      </c>
      <c r="G11" s="50">
        <v>0</v>
      </c>
      <c r="H11" s="50">
        <v>0</v>
      </c>
      <c r="I11" s="50">
        <v>0</v>
      </c>
    </row>
    <row r="12" spans="1:9" x14ac:dyDescent="0.25">
      <c r="A12" s="48" t="s">
        <v>14</v>
      </c>
      <c r="B12" s="49">
        <v>68</v>
      </c>
      <c r="C12" s="50">
        <v>70.599999999999994</v>
      </c>
      <c r="D12" s="50">
        <v>47.5</v>
      </c>
      <c r="E12" s="50">
        <v>51.8</v>
      </c>
      <c r="F12" s="50">
        <v>48.8</v>
      </c>
      <c r="G12" s="50">
        <v>4.2</v>
      </c>
      <c r="H12" s="50">
        <v>10</v>
      </c>
      <c r="I12" s="50">
        <v>5.9</v>
      </c>
    </row>
    <row r="13" spans="1:9" x14ac:dyDescent="0.25">
      <c r="A13" s="48" t="s">
        <v>15</v>
      </c>
      <c r="B13" s="49">
        <v>9</v>
      </c>
      <c r="C13" s="50">
        <v>22.2</v>
      </c>
      <c r="D13" s="50">
        <v>58.5</v>
      </c>
      <c r="E13" s="50">
        <v>49.4</v>
      </c>
      <c r="F13" s="50">
        <v>51.4</v>
      </c>
      <c r="G13" s="50">
        <v>0</v>
      </c>
      <c r="H13" s="50">
        <v>0</v>
      </c>
      <c r="I13" s="50">
        <v>0</v>
      </c>
    </row>
    <row r="14" spans="1:9" x14ac:dyDescent="0.25">
      <c r="A14" s="48" t="s">
        <v>16</v>
      </c>
      <c r="B14" s="49">
        <v>1</v>
      </c>
      <c r="C14" s="50">
        <v>100</v>
      </c>
      <c r="D14" s="50">
        <v>62</v>
      </c>
      <c r="E14" s="50"/>
      <c r="F14" s="50">
        <v>62</v>
      </c>
      <c r="G14" s="50">
        <v>0</v>
      </c>
      <c r="H14" s="50">
        <v>0</v>
      </c>
      <c r="I14" s="50">
        <v>0</v>
      </c>
    </row>
    <row r="15" spans="1:9" x14ac:dyDescent="0.25">
      <c r="A15" s="57" t="s">
        <v>22</v>
      </c>
      <c r="B15" s="58">
        <f>1+21+1</f>
        <v>23</v>
      </c>
      <c r="C15" s="59">
        <v>60.9</v>
      </c>
      <c r="D15" s="59">
        <v>51.4</v>
      </c>
      <c r="E15" s="59">
        <v>43.2</v>
      </c>
      <c r="F15" s="59">
        <v>48.4</v>
      </c>
      <c r="G15" s="59">
        <v>0</v>
      </c>
      <c r="H15" s="59">
        <v>0</v>
      </c>
      <c r="I15" s="59">
        <v>0</v>
      </c>
    </row>
    <row r="16" spans="1:9" x14ac:dyDescent="0.25">
      <c r="A16" s="60" t="s">
        <v>1</v>
      </c>
      <c r="B16" s="61">
        <f>+B7+B10</f>
        <v>166</v>
      </c>
      <c r="C16" s="62">
        <v>75.900000000000006</v>
      </c>
      <c r="D16" s="62">
        <v>45.9</v>
      </c>
      <c r="E16" s="62">
        <v>49</v>
      </c>
      <c r="F16" s="62">
        <v>46.7</v>
      </c>
      <c r="G16" s="62">
        <v>4.8</v>
      </c>
      <c r="H16" s="62">
        <v>5</v>
      </c>
      <c r="I16" s="62">
        <v>4.8</v>
      </c>
    </row>
    <row r="17" spans="1:9" s="65" customFormat="1" ht="12.75" customHeight="1" x14ac:dyDescent="0.25">
      <c r="A17" s="63"/>
      <c r="B17" s="63"/>
      <c r="C17" s="63"/>
      <c r="D17" s="63"/>
      <c r="E17" s="63"/>
      <c r="F17" s="63"/>
      <c r="G17" s="63"/>
      <c r="H17" s="63"/>
      <c r="I17" s="64"/>
    </row>
    <row r="18" spans="1:9" ht="24.6" customHeight="1" x14ac:dyDescent="0.25">
      <c r="A18" s="99" t="s">
        <v>74</v>
      </c>
      <c r="B18" s="99"/>
      <c r="C18" s="99"/>
      <c r="D18" s="99"/>
      <c r="E18" s="99"/>
      <c r="F18" s="99"/>
      <c r="G18" s="99"/>
      <c r="H18" s="99"/>
      <c r="I18" s="99"/>
    </row>
    <row r="19" spans="1:9" s="66" customFormat="1" ht="24" customHeight="1" x14ac:dyDescent="0.25">
      <c r="A19" s="98" t="s">
        <v>19</v>
      </c>
      <c r="B19" s="98"/>
      <c r="C19" s="98"/>
      <c r="D19" s="98"/>
      <c r="E19" s="98"/>
      <c r="F19" s="98"/>
      <c r="G19" s="98"/>
      <c r="H19" s="98"/>
      <c r="I19" s="98"/>
    </row>
    <row r="20" spans="1:9" s="66" customFormat="1" ht="24" customHeight="1" x14ac:dyDescent="0.25">
      <c r="A20" s="98" t="s">
        <v>40</v>
      </c>
      <c r="B20" s="98"/>
      <c r="C20" s="98"/>
      <c r="D20" s="98"/>
      <c r="E20" s="98"/>
      <c r="F20" s="98"/>
      <c r="G20" s="98"/>
      <c r="H20" s="98"/>
      <c r="I20" s="98"/>
    </row>
    <row r="21" spans="1:9" x14ac:dyDescent="0.25">
      <c r="A21" s="108"/>
      <c r="B21" s="108"/>
      <c r="C21" s="108"/>
      <c r="D21" s="108"/>
      <c r="E21" s="108"/>
      <c r="F21" s="108"/>
      <c r="G21" s="108"/>
      <c r="H21" s="108"/>
      <c r="I21" s="108"/>
    </row>
    <row r="22" spans="1:9" x14ac:dyDescent="0.25">
      <c r="A22" s="107" t="s">
        <v>71</v>
      </c>
      <c r="B22" s="107"/>
      <c r="C22" s="107"/>
      <c r="D22" s="107"/>
      <c r="E22" s="107"/>
      <c r="F22" s="107"/>
      <c r="G22" s="107"/>
      <c r="H22" s="107"/>
      <c r="I22" s="107"/>
    </row>
  </sheetData>
  <mergeCells count="10">
    <mergeCell ref="A3:H3"/>
    <mergeCell ref="A20:I20"/>
    <mergeCell ref="A22:I22"/>
    <mergeCell ref="A19:I19"/>
    <mergeCell ref="G5:I5"/>
    <mergeCell ref="A5:A6"/>
    <mergeCell ref="B5:C5"/>
    <mergeCell ref="D5:F5"/>
    <mergeCell ref="A18:I18"/>
    <mergeCell ref="A21:I21"/>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I23"/>
  <sheetViews>
    <sheetView showGridLines="0" tabSelected="1" zoomScaleNormal="100" workbookViewId="0">
      <selection activeCell="G24" sqref="G24"/>
    </sheetView>
  </sheetViews>
  <sheetFormatPr baseColWidth="10" defaultRowHeight="12.75" x14ac:dyDescent="0.25"/>
  <cols>
    <col min="1" max="1" width="32.28515625" style="66" customWidth="1"/>
    <col min="2" max="2" width="10.7109375" style="81" customWidth="1"/>
    <col min="3" max="7" width="10.7109375" style="83" customWidth="1"/>
    <col min="8" max="9" width="10.7109375" style="81" customWidth="1"/>
    <col min="10" max="16384" width="11.42578125" style="66"/>
  </cols>
  <sheetData>
    <row r="1" spans="1:9" s="67" customFormat="1" ht="15.75" x14ac:dyDescent="0.25">
      <c r="A1" s="37" t="s">
        <v>43</v>
      </c>
      <c r="B1" s="2"/>
    </row>
    <row r="2" spans="1:9" s="67" customFormat="1" ht="15" x14ac:dyDescent="0.25"/>
    <row r="3" spans="1:9" s="69" customFormat="1" ht="14.1" customHeight="1" x14ac:dyDescent="0.25">
      <c r="A3" s="68" t="str">
        <f>'8.03 Notice'!A17</f>
        <v>[4] Les personnels de la mission non enseignante en 2021-2024</v>
      </c>
      <c r="G3" s="70"/>
      <c r="H3" s="71"/>
      <c r="I3" s="71"/>
    </row>
    <row r="4" spans="1:9" s="69" customFormat="1" ht="14.1" customHeight="1" x14ac:dyDescent="0.25">
      <c r="A4" s="72"/>
      <c r="B4" s="71"/>
      <c r="C4" s="70"/>
      <c r="D4" s="70"/>
      <c r="E4" s="70"/>
      <c r="F4" s="70"/>
      <c r="G4" s="70"/>
      <c r="H4" s="71"/>
      <c r="I4" s="71"/>
    </row>
    <row r="5" spans="1:9" s="73" customFormat="1" ht="17.25" customHeight="1" x14ac:dyDescent="0.25">
      <c r="A5" s="102"/>
      <c r="B5" s="110" t="s">
        <v>0</v>
      </c>
      <c r="C5" s="110"/>
      <c r="D5" s="104" t="s">
        <v>7</v>
      </c>
      <c r="E5" s="106"/>
      <c r="F5" s="105"/>
      <c r="G5" s="104" t="s">
        <v>35</v>
      </c>
      <c r="H5" s="106"/>
      <c r="I5" s="106"/>
    </row>
    <row r="6" spans="1:9" s="73" customFormat="1" ht="22.5" x14ac:dyDescent="0.25">
      <c r="A6" s="103"/>
      <c r="B6" s="42" t="s">
        <v>1</v>
      </c>
      <c r="C6" s="43" t="s">
        <v>5</v>
      </c>
      <c r="D6" s="43" t="s">
        <v>2</v>
      </c>
      <c r="E6" s="43" t="s">
        <v>3</v>
      </c>
      <c r="F6" s="43" t="s">
        <v>4</v>
      </c>
      <c r="G6" s="43" t="s">
        <v>31</v>
      </c>
      <c r="H6" s="43" t="s">
        <v>32</v>
      </c>
      <c r="I6" s="43" t="s">
        <v>33</v>
      </c>
    </row>
    <row r="7" spans="1:9" ht="14.25" customHeight="1" x14ac:dyDescent="0.25">
      <c r="A7" s="74" t="s">
        <v>57</v>
      </c>
      <c r="B7" s="53">
        <v>129</v>
      </c>
      <c r="C7" s="75">
        <v>79.099999999999994</v>
      </c>
      <c r="D7" s="76">
        <v>48.7</v>
      </c>
      <c r="E7" s="75">
        <v>51.9</v>
      </c>
      <c r="F7" s="76">
        <v>49.3</v>
      </c>
      <c r="G7" s="76">
        <v>3.9</v>
      </c>
      <c r="H7" s="76">
        <v>3.7</v>
      </c>
      <c r="I7" s="75">
        <v>3.9</v>
      </c>
    </row>
    <row r="8" spans="1:9" s="73" customFormat="1" ht="14.25" customHeight="1" x14ac:dyDescent="0.25">
      <c r="A8" s="74" t="s">
        <v>23</v>
      </c>
      <c r="B8" s="53">
        <v>834</v>
      </c>
      <c r="C8" s="75">
        <v>81.8</v>
      </c>
      <c r="D8" s="76">
        <v>43.2</v>
      </c>
      <c r="E8" s="75">
        <v>32.1</v>
      </c>
      <c r="F8" s="76">
        <v>41.2</v>
      </c>
      <c r="G8" s="76">
        <v>0.4</v>
      </c>
      <c r="H8" s="76">
        <v>0</v>
      </c>
      <c r="I8" s="75">
        <v>0.4</v>
      </c>
    </row>
    <row r="9" spans="1:9" ht="14.25" customHeight="1" x14ac:dyDescent="0.25">
      <c r="A9" s="74" t="s">
        <v>39</v>
      </c>
      <c r="B9" s="53">
        <v>79</v>
      </c>
      <c r="C9" s="75">
        <v>50</v>
      </c>
      <c r="D9" s="76">
        <v>53</v>
      </c>
      <c r="E9" s="75">
        <v>54.5</v>
      </c>
      <c r="F9" s="76">
        <v>53.7</v>
      </c>
      <c r="G9" s="76">
        <v>2.7</v>
      </c>
      <c r="H9" s="76">
        <v>0</v>
      </c>
      <c r="I9" s="75">
        <v>1.5</v>
      </c>
    </row>
    <row r="10" spans="1:9" s="73" customFormat="1" ht="14.25" customHeight="1" x14ac:dyDescent="0.25">
      <c r="A10" s="74" t="s">
        <v>24</v>
      </c>
      <c r="B10" s="53">
        <v>24</v>
      </c>
      <c r="C10" s="75">
        <v>50</v>
      </c>
      <c r="D10" s="76">
        <v>55.4</v>
      </c>
      <c r="E10" s="75">
        <v>57.1</v>
      </c>
      <c r="F10" s="76">
        <v>56.3</v>
      </c>
      <c r="G10" s="76">
        <v>0</v>
      </c>
      <c r="H10" s="76">
        <v>0</v>
      </c>
      <c r="I10" s="75">
        <v>0</v>
      </c>
    </row>
    <row r="11" spans="1:9" ht="14.25" customHeight="1" x14ac:dyDescent="0.25">
      <c r="A11" s="77" t="s">
        <v>28</v>
      </c>
      <c r="B11" s="53">
        <v>372</v>
      </c>
      <c r="C11" s="75">
        <v>78.2</v>
      </c>
      <c r="D11" s="76">
        <v>50.3</v>
      </c>
      <c r="E11" s="75">
        <v>48.3</v>
      </c>
      <c r="F11" s="76">
        <v>49.7</v>
      </c>
      <c r="G11" s="76">
        <v>1.3</v>
      </c>
      <c r="H11" s="76">
        <v>3.8</v>
      </c>
      <c r="I11" s="75">
        <v>3</v>
      </c>
    </row>
    <row r="12" spans="1:9" ht="14.25" customHeight="1" x14ac:dyDescent="0.25">
      <c r="A12" s="77" t="s">
        <v>29</v>
      </c>
      <c r="B12" s="53">
        <v>69</v>
      </c>
      <c r="C12" s="75">
        <v>97.1</v>
      </c>
      <c r="D12" s="76">
        <v>48.5</v>
      </c>
      <c r="E12" s="75">
        <v>53</v>
      </c>
      <c r="F12" s="76">
        <v>48.6</v>
      </c>
      <c r="G12" s="76">
        <v>16.399999999999999</v>
      </c>
      <c r="H12" s="76">
        <v>0</v>
      </c>
      <c r="I12" s="75">
        <v>15.9</v>
      </c>
    </row>
    <row r="13" spans="1:9" ht="15" customHeight="1" x14ac:dyDescent="0.25">
      <c r="A13" s="78" t="s">
        <v>1</v>
      </c>
      <c r="B13" s="61">
        <f>SUM(B7:B12)</f>
        <v>1507</v>
      </c>
      <c r="C13" s="62">
        <v>79.400000000000006</v>
      </c>
      <c r="D13" s="79">
        <v>46</v>
      </c>
      <c r="E13" s="79">
        <v>41.5</v>
      </c>
      <c r="F13" s="79">
        <v>45.1</v>
      </c>
      <c r="G13" s="79">
        <v>2.8</v>
      </c>
      <c r="H13" s="79">
        <v>0.6</v>
      </c>
      <c r="I13" s="79">
        <v>2.2999999999999998</v>
      </c>
    </row>
    <row r="14" spans="1:9" s="41" customFormat="1" ht="12.75" customHeight="1" x14ac:dyDescent="0.25">
      <c r="A14" s="80"/>
      <c r="B14" s="111"/>
      <c r="C14" s="80"/>
      <c r="D14" s="80"/>
      <c r="E14" s="80"/>
      <c r="F14" s="80"/>
      <c r="G14" s="80"/>
      <c r="H14" s="80"/>
      <c r="I14" s="64"/>
    </row>
    <row r="15" spans="1:9" ht="25.15" customHeight="1" x14ac:dyDescent="0.25">
      <c r="A15" s="98" t="s">
        <v>75</v>
      </c>
      <c r="B15" s="98"/>
      <c r="C15" s="98"/>
      <c r="D15" s="98"/>
      <c r="E15" s="98"/>
      <c r="F15" s="98"/>
      <c r="G15" s="98"/>
      <c r="H15" s="98"/>
      <c r="I15" s="98"/>
    </row>
    <row r="16" spans="1:9" ht="23.25" customHeight="1" x14ac:dyDescent="0.25">
      <c r="A16" s="98" t="s">
        <v>19</v>
      </c>
      <c r="B16" s="98"/>
      <c r="C16" s="98"/>
      <c r="D16" s="98"/>
      <c r="E16" s="98"/>
      <c r="F16" s="98"/>
      <c r="G16" s="98"/>
      <c r="H16" s="98"/>
      <c r="I16" s="98"/>
    </row>
    <row r="17" spans="1:9" ht="14.25" customHeight="1" x14ac:dyDescent="0.25">
      <c r="A17" s="98" t="s">
        <v>30</v>
      </c>
      <c r="B17" s="98"/>
      <c r="C17" s="98"/>
      <c r="D17" s="98"/>
      <c r="E17" s="98"/>
      <c r="F17" s="98"/>
      <c r="G17" s="98"/>
      <c r="H17" s="98"/>
      <c r="I17" s="98"/>
    </row>
    <row r="18" spans="1:9" ht="14.25" customHeight="1" x14ac:dyDescent="0.25">
      <c r="A18" s="109" t="s">
        <v>34</v>
      </c>
      <c r="B18" s="109"/>
      <c r="C18" s="109"/>
      <c r="D18" s="109"/>
      <c r="E18" s="109"/>
      <c r="F18" s="109"/>
      <c r="G18" s="109"/>
      <c r="H18" s="109"/>
      <c r="I18" s="109"/>
    </row>
    <row r="19" spans="1:9" s="41" customFormat="1" ht="15" x14ac:dyDescent="0.25">
      <c r="A19" s="100"/>
      <c r="B19" s="100"/>
      <c r="C19" s="100"/>
      <c r="D19" s="100"/>
      <c r="E19" s="100"/>
      <c r="F19" s="100"/>
      <c r="G19" s="100"/>
      <c r="H19" s="100"/>
      <c r="I19" s="100"/>
    </row>
    <row r="20" spans="1:9" ht="15" customHeight="1" x14ac:dyDescent="0.25">
      <c r="A20" s="107" t="s">
        <v>71</v>
      </c>
      <c r="B20" s="107"/>
      <c r="C20" s="107"/>
      <c r="D20" s="107"/>
      <c r="E20" s="107"/>
      <c r="F20" s="107"/>
      <c r="G20" s="107"/>
      <c r="H20" s="107"/>
      <c r="I20" s="107"/>
    </row>
    <row r="22" spans="1:9" x14ac:dyDescent="0.25">
      <c r="H22" s="112">
        <v>0.54430379746835444</v>
      </c>
    </row>
    <row r="23" spans="1:9" x14ac:dyDescent="0.25">
      <c r="C23" s="82"/>
    </row>
  </sheetData>
  <mergeCells count="10">
    <mergeCell ref="A16:I16"/>
    <mergeCell ref="A17:I17"/>
    <mergeCell ref="A18:I18"/>
    <mergeCell ref="A20:I20"/>
    <mergeCell ref="G5:I5"/>
    <mergeCell ref="A5:A6"/>
    <mergeCell ref="B5:C5"/>
    <mergeCell ref="D5:F5"/>
    <mergeCell ref="A15:I15"/>
    <mergeCell ref="A19:I19"/>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E47BC7CE-E1DC-4022-9840-E2E1DE2A2BC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8.03 Notice</vt:lpstr>
      <vt:lpstr>8.03 Graphique 1</vt:lpstr>
      <vt:lpstr>8.03Tableau 2</vt:lpstr>
      <vt:lpstr>8.03 Tableau 3</vt:lpstr>
      <vt:lpstr>8.03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;8.03</dc:title>
  <dc:creator>DEPP-MENJ - Ministère de l'Education nationale et de la Jeunesse;Direction de l'évaluation de la prospective et de la performance</dc:creator>
  <cp:lastModifiedBy>Santa Susini</cp:lastModifiedBy>
  <cp:lastPrinted>2020-03-12T16:17:24Z</cp:lastPrinted>
  <dcterms:created xsi:type="dcterms:W3CDTF">2016-11-22T12:13:08Z</dcterms:created>
  <dcterms:modified xsi:type="dcterms:W3CDTF">2026-04-23T13:40:18Z</dcterms:modified>
  <cp:contentStatus>Publié</cp:contentStatus>
</cp:coreProperties>
</file>