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susini\Nextcloud2\Stats corses\2025\PUBLICATION\"/>
    </mc:Choice>
  </mc:AlternateContent>
  <bookViews>
    <workbookView xWindow="0" yWindow="0" windowWidth="25200" windowHeight="9225" activeTab="2"/>
  </bookViews>
  <sheets>
    <sheet name="7.04 Notice" sheetId="12" r:id="rId1"/>
    <sheet name="7.04 Graphique 1" sheetId="11" r:id="rId2"/>
    <sheet name="7.04 Tableau 2" sheetId="1" r:id="rId3"/>
  </sheets>
  <calcPr calcId="162913"/>
</workbook>
</file>

<file path=xl/calcChain.xml><?xml version="1.0" encoding="utf-8"?>
<calcChain xmlns="http://schemas.openxmlformats.org/spreadsheetml/2006/main">
  <c r="S26" i="1" l="1"/>
  <c r="S12" i="1"/>
  <c r="J9" i="11"/>
  <c r="S27" i="1" l="1"/>
  <c r="O26" i="1"/>
  <c r="K26" i="1"/>
  <c r="C26" i="1"/>
  <c r="C12" i="1"/>
  <c r="C27" i="1" s="1"/>
  <c r="A3" i="1"/>
  <c r="A3" i="11"/>
  <c r="A1" i="1"/>
  <c r="A1" i="11"/>
  <c r="I8" i="11" l="1"/>
  <c r="O12" i="1"/>
  <c r="I7" i="11" s="1"/>
  <c r="I9" i="11" s="1"/>
  <c r="O27" i="1" l="1"/>
  <c r="C9" i="11"/>
  <c r="D9" i="11"/>
  <c r="E9" i="11"/>
  <c r="F9" i="11"/>
  <c r="G9" i="11"/>
  <c r="H9" i="11"/>
  <c r="B9" i="11"/>
  <c r="N15" i="1"/>
  <c r="M15" i="1"/>
  <c r="K12" i="1" l="1"/>
  <c r="K27" i="1" s="1"/>
  <c r="D10" i="1"/>
  <c r="H7" i="1" l="1"/>
  <c r="F18" i="1"/>
  <c r="D11" i="1"/>
  <c r="G26" i="1" l="1"/>
  <c r="G12" i="1"/>
  <c r="G27" i="1" l="1"/>
</calcChain>
</file>

<file path=xl/sharedStrings.xml><?xml version="1.0" encoding="utf-8"?>
<sst xmlns="http://schemas.openxmlformats.org/spreadsheetml/2006/main" count="93" uniqueCount="75">
  <si>
    <t>Groupes de spécialités de formation</t>
  </si>
  <si>
    <t>Admis</t>
  </si>
  <si>
    <t>201</t>
  </si>
  <si>
    <t>Technologies de commandes des transformations industrielles</t>
  </si>
  <si>
    <t>230</t>
  </si>
  <si>
    <t>Spécialités pluritechnologiques génie civil, construction, bois</t>
  </si>
  <si>
    <t>232</t>
  </si>
  <si>
    <t>Bâtiment : construction et couverture</t>
  </si>
  <si>
    <t>250</t>
  </si>
  <si>
    <t>Spécialités pluritechnologiques mécanique-électricité</t>
  </si>
  <si>
    <t>255</t>
  </si>
  <si>
    <t>Total des spécialités de la production</t>
  </si>
  <si>
    <t>312</t>
  </si>
  <si>
    <t>Commerce, vente</t>
  </si>
  <si>
    <t>313</t>
  </si>
  <si>
    <t>Finances, banque, assurances</t>
  </si>
  <si>
    <t>314</t>
  </si>
  <si>
    <t>Comptabilité, gestion</t>
  </si>
  <si>
    <t>320</t>
  </si>
  <si>
    <t>Spécialités plurivalentes de la communication</t>
  </si>
  <si>
    <t>324</t>
  </si>
  <si>
    <t>Secrétariat, bureautique</t>
  </si>
  <si>
    <t>326</t>
  </si>
  <si>
    <t>Informatique, traitement de l'information</t>
  </si>
  <si>
    <t>331</t>
  </si>
  <si>
    <t>Santé</t>
  </si>
  <si>
    <t>334</t>
  </si>
  <si>
    <t>Accueil, hôtellerie, tourisme</t>
  </si>
  <si>
    <t>336</t>
  </si>
  <si>
    <t>Coiffure, esthétique et autres soins</t>
  </si>
  <si>
    <t>Total des spécialités des services</t>
  </si>
  <si>
    <t>Ensemble des spécialités</t>
  </si>
  <si>
    <t>Spécialités plurivalentes sanitaires et sociales</t>
  </si>
  <si>
    <t>Électricité, électronique</t>
  </si>
  <si>
    <t>330</t>
  </si>
  <si>
    <t>Production</t>
  </si>
  <si>
    <t>Services</t>
  </si>
  <si>
    <t>Catégorie de spécialité</t>
  </si>
  <si>
    <t>Taux de
succès 
(%)</t>
  </si>
  <si>
    <t>Taux de 
succès Femmes
 (%)</t>
  </si>
  <si>
    <t>Taux de 
succès Hommes
(%)</t>
  </si>
  <si>
    <t>Sommaire</t>
  </si>
  <si>
    <t>Précisions</t>
  </si>
  <si>
    <r>
      <t>Taux de succès</t>
    </r>
    <r>
      <rPr>
        <sz val="8"/>
        <rFont val="Arial"/>
        <family val="2"/>
      </rPr>
      <t xml:space="preserve"> – Le taux de succès est ici déterminé par le rapport entre le nombre d’admis et celui des présents à l’examen lors d’une même session.</t>
    </r>
  </si>
  <si>
    <t>Pour en savoir plus</t>
  </si>
  <si>
    <t>Source</t>
  </si>
  <si>
    <t>- SIES-MESR, Système d’information OCEAN.</t>
  </si>
  <si>
    <t>- Systèmes d'information des ministères chargés de l'Agriculture et de la Mer, traitement SIES-MESR.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</si>
  <si>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</si>
  <si>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</si>
  <si>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</si>
  <si>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Absence d’effectif ou pas d’effectif possible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</si>
  <si>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</si>
  <si>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</si>
  <si>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Actualisé le</t>
  </si>
  <si>
    <t>Repères statistiques corses</t>
  </si>
  <si>
    <t>Publication annuelle de la division de la prospective et des statistiques académiques (DPSA) de l'Académie de Corse.</t>
  </si>
  <si>
    <t>https://www.ac-corse.fr/l-academie-en-chiffres-123583</t>
  </si>
  <si>
    <t>7.04 Le BTS - Réussite par spécialité</t>
  </si>
  <si>
    <t>332</t>
  </si>
  <si>
    <t>Economie sociale familiale</t>
  </si>
  <si>
    <t>344</t>
  </si>
  <si>
    <t>345</t>
  </si>
  <si>
    <t>Notariat</t>
  </si>
  <si>
    <t>Ensemble</t>
  </si>
  <si>
    <t>Source : SIES-MESR, Système d’information Ocean</t>
  </si>
  <si>
    <r>
      <t>Population concernée</t>
    </r>
    <r>
      <rPr>
        <sz val="8"/>
        <rFont val="Arial"/>
        <family val="2"/>
      </rPr>
      <t xml:space="preserve"> - Candidats présents à l’examen du BTS aux sessions 2016 et 2023</t>
    </r>
  </si>
  <si>
    <r>
      <t>Brevet de technicien supérieur (BTS)  et ses spécialités de formation</t>
    </r>
    <r>
      <rPr>
        <sz val="8"/>
        <rFont val="Arial"/>
        <family val="2"/>
      </rPr>
      <t xml:space="preserve"> - Voir « Glossaire ».</t>
    </r>
  </si>
  <si>
    <r>
      <t>- Note flash du SIES</t>
    </r>
    <r>
      <rPr>
        <sz val="8"/>
        <rFont val="Arial"/>
        <family val="2"/>
      </rPr>
      <t> : 22.17.</t>
    </r>
  </si>
  <si>
    <t>Champ : Région Corse</t>
  </si>
  <si>
    <t>Sécurité</t>
  </si>
  <si>
    <t>[1] Évolution des effectifs admis à l'examen du BTS selon la catégorie de spécialités, entre les sessions de 2016 et 2024</t>
  </si>
  <si>
    <t>[2] Répartition des admis au BTS selon la spécialité de la formation, sessions 2020, 2021, 2022,2023 et 2024</t>
  </si>
  <si>
    <t>DPSA, RSC 2025</t>
  </si>
  <si>
    <r>
      <rPr>
        <b/>
        <i/>
        <sz val="8"/>
        <rFont val="Arial"/>
        <family val="2"/>
      </rPr>
      <t>Lecture :</t>
    </r>
    <r>
      <rPr>
        <i/>
        <sz val="8"/>
        <rFont val="Arial"/>
        <family val="2"/>
      </rPr>
      <t xml:space="preserve"> à la session 2024, 47 candidats ont été admis à l'examen d'un BTS de la spécialité « comptabilité gestion », soit un taux de succès de 70,1% (68,9 % pour les femmes, 72,7 % pour les hommes).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</si>
</sst>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0.0"/>
    <numFmt numFmtId="166" formatCode="0.000"/>
    <numFmt numFmtId="167" formatCode="#,##0.000"/>
    <numFmt numFmtId="168" formatCode="_(* #,##0_);_(* \(#,##0\);_(* &quot;-&quot;_);_(@_)"/>
    <numFmt numFmtId="169" formatCode="_(* #,##0.00_);_(* \(#,##0.00\);_(* &quot;-&quot;??_);_(@_)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[$-F800]dddd\,\ mmmm\ dd\,\ yyyy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8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Calibri Light"/>
      <family val="2"/>
    </font>
    <font>
      <sz val="8"/>
      <color theme="1"/>
      <name val="Arial"/>
      <family val="2"/>
    </font>
    <font>
      <i/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88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3" borderId="0" applyNumberFormat="0" applyBorder="0" applyAlignment="0" applyProtection="0"/>
    <xf numFmtId="0" fontId="4" fillId="16" borderId="1"/>
    <xf numFmtId="0" fontId="21" fillId="17" borderId="2" applyNumberFormat="0" applyAlignment="0" applyProtection="0"/>
    <xf numFmtId="0" fontId="4" fillId="0" borderId="3"/>
    <xf numFmtId="0" fontId="16" fillId="18" borderId="5" applyNumberFormat="0" applyAlignment="0" applyProtection="0"/>
    <xf numFmtId="0" fontId="22" fillId="19" borderId="0">
      <alignment horizontal="center"/>
    </xf>
    <xf numFmtId="0" fontId="23" fillId="19" borderId="0">
      <alignment horizontal="center" vertical="center"/>
    </xf>
    <xf numFmtId="0" fontId="9" fillId="20" borderId="0">
      <alignment horizontal="center" wrapText="1"/>
    </xf>
    <xf numFmtId="0" fontId="8" fillId="19" borderId="0">
      <alignment horizontal="center"/>
    </xf>
    <xf numFmtId="168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0" fontId="25" fillId="21" borderId="1" applyBorder="0">
      <protection locked="0"/>
    </xf>
    <xf numFmtId="0" fontId="26" fillId="0" borderId="0" applyNumberFormat="0" applyFill="0" applyBorder="0" applyAlignment="0" applyProtection="0"/>
    <xf numFmtId="0" fontId="14" fillId="19" borderId="3">
      <alignment horizontal="left"/>
    </xf>
    <xf numFmtId="0" fontId="27" fillId="19" borderId="0">
      <alignment horizontal="left"/>
    </xf>
    <xf numFmtId="0" fontId="28" fillId="4" borderId="0" applyNumberFormat="0" applyBorder="0" applyAlignment="0" applyProtection="0"/>
    <xf numFmtId="0" fontId="29" fillId="22" borderId="0">
      <alignment horizontal="right" vertical="top" textRotation="90" wrapText="1"/>
    </xf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7" borderId="2" applyNumberFormat="0" applyAlignment="0" applyProtection="0"/>
    <xf numFmtId="0" fontId="17" fillId="20" borderId="0">
      <alignment horizontal="center"/>
    </xf>
    <xf numFmtId="0" fontId="4" fillId="19" borderId="9">
      <alignment wrapText="1"/>
    </xf>
    <xf numFmtId="0" fontId="35" fillId="19" borderId="10"/>
    <xf numFmtId="0" fontId="35" fillId="19" borderId="11"/>
    <xf numFmtId="0" fontId="4" fillId="19" borderId="12">
      <alignment horizontal="center" wrapText="1"/>
    </xf>
    <xf numFmtId="0" fontId="10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6" fillId="0" borderId="4" applyNumberFormat="0" applyFill="0" applyAlignment="0" applyProtection="0"/>
    <xf numFmtId="0" fontId="9" fillId="0" borderId="0" applyFont="0" applyFill="0" applyBorder="0" applyAlignment="0" applyProtection="0"/>
    <xf numFmtId="0" fontId="37" fillId="23" borderId="0" applyNumberFormat="0" applyBorder="0" applyAlignment="0" applyProtection="0"/>
    <xf numFmtId="0" fontId="38" fillId="0" borderId="0"/>
    <xf numFmtId="0" fontId="45" fillId="0" borderId="0"/>
    <xf numFmtId="0" fontId="9" fillId="0" borderId="0"/>
    <xf numFmtId="0" fontId="18" fillId="0" borderId="0"/>
    <xf numFmtId="0" fontId="45" fillId="0" borderId="0"/>
    <xf numFmtId="0" fontId="9" fillId="0" borderId="0"/>
    <xf numFmtId="0" fontId="45" fillId="0" borderId="0"/>
    <xf numFmtId="0" fontId="18" fillId="0" borderId="0"/>
    <xf numFmtId="0" fontId="45" fillId="0" borderId="0"/>
    <xf numFmtId="0" fontId="48" fillId="0" borderId="0"/>
    <xf numFmtId="0" fontId="48" fillId="0" borderId="0"/>
    <xf numFmtId="0" fontId="39" fillId="17" borderId="13" applyNumberFormat="0" applyAlignment="0" applyProtection="0"/>
    <xf numFmtId="9" fontId="9" fillId="0" borderId="0" applyFont="0" applyFill="0" applyBorder="0" applyAlignment="0" applyProtection="0"/>
    <xf numFmtId="9" fontId="9" fillId="0" borderId="0" applyNumberFormat="0" applyFont="0" applyFill="0" applyBorder="0" applyAlignment="0" applyProtection="0"/>
    <xf numFmtId="9" fontId="9" fillId="0" borderId="0" applyNumberFormat="0" applyFont="0" applyFill="0" applyBorder="0" applyAlignment="0" applyProtection="0"/>
    <xf numFmtId="0" fontId="4" fillId="19" borderId="3"/>
    <xf numFmtId="0" fontId="23" fillId="19" borderId="0">
      <alignment horizontal="right"/>
    </xf>
    <xf numFmtId="0" fontId="40" fillId="24" borderId="0">
      <alignment horizontal="center"/>
    </xf>
    <xf numFmtId="0" fontId="41" fillId="20" borderId="0"/>
    <xf numFmtId="0" fontId="42" fillId="22" borderId="14">
      <alignment horizontal="left" vertical="top" wrapText="1"/>
    </xf>
    <xf numFmtId="0" fontId="42" fillId="22" borderId="15">
      <alignment horizontal="left" vertical="top"/>
    </xf>
    <xf numFmtId="37" fontId="43" fillId="0" borderId="0"/>
    <xf numFmtId="0" fontId="22" fillId="19" borderId="0">
      <alignment horizontal="center"/>
    </xf>
    <xf numFmtId="0" fontId="15" fillId="0" borderId="0" applyNumberFormat="0" applyFill="0" applyBorder="0" applyAlignment="0" applyProtection="0"/>
    <xf numFmtId="0" fontId="6" fillId="19" borderId="0"/>
    <xf numFmtId="0" fontId="44" fillId="0" borderId="0" applyNumberFormat="0" applyFill="0" applyBorder="0" applyAlignment="0" applyProtection="0"/>
    <xf numFmtId="0" fontId="2" fillId="0" borderId="0"/>
    <xf numFmtId="0" fontId="9" fillId="25" borderId="18" applyNumberFormat="0" applyFont="0" applyAlignment="0" applyProtection="0"/>
    <xf numFmtId="0" fontId="1" fillId="0" borderId="0"/>
    <xf numFmtId="0" fontId="51" fillId="0" borderId="19" applyNumberFormat="0" applyFill="0" applyAlignment="0" applyProtection="0"/>
    <xf numFmtId="0" fontId="52" fillId="0" borderId="21" applyNumberFormat="0" applyFill="0" applyAlignment="0" applyProtection="0"/>
    <xf numFmtId="0" fontId="53" fillId="0" borderId="22" applyNumberFormat="0" applyFill="0" applyAlignment="0" applyProtection="0"/>
  </cellStyleXfs>
  <cellXfs count="99">
    <xf numFmtId="0" fontId="0" fillId="0" borderId="0" xfId="0"/>
    <xf numFmtId="0" fontId="4" fillId="0" borderId="0" xfId="0" applyFont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1" fillId="0" borderId="0" xfId="0" applyFont="1" applyFill="1"/>
    <xf numFmtId="0" fontId="3" fillId="0" borderId="0" xfId="0" applyFont="1" applyFill="1" applyAlignment="1">
      <alignment vertical="center"/>
    </xf>
    <xf numFmtId="0" fontId="11" fillId="0" borderId="0" xfId="0" applyFont="1" applyFill="1" applyBorder="1"/>
    <xf numFmtId="0" fontId="4" fillId="0" borderId="0" xfId="0" applyFont="1" applyFill="1" applyBorder="1"/>
    <xf numFmtId="3" fontId="4" fillId="0" borderId="0" xfId="0" applyNumberFormat="1" applyFont="1" applyFill="1"/>
    <xf numFmtId="165" fontId="11" fillId="0" borderId="0" xfId="0" applyNumberFormat="1" applyFont="1" applyFill="1"/>
    <xf numFmtId="0" fontId="49" fillId="0" borderId="0" xfId="65" applyFont="1" applyFill="1" applyAlignment="1">
      <alignment horizontal="right" vertical="center"/>
    </xf>
    <xf numFmtId="3" fontId="11" fillId="0" borderId="0" xfId="0" applyNumberFormat="1" applyFont="1" applyFill="1"/>
    <xf numFmtId="164" fontId="11" fillId="0" borderId="0" xfId="0" applyNumberFormat="1" applyFont="1" applyFill="1"/>
    <xf numFmtId="0" fontId="50" fillId="0" borderId="0" xfId="61" applyFont="1"/>
    <xf numFmtId="0" fontId="9" fillId="0" borderId="0" xfId="58"/>
    <xf numFmtId="172" fontId="50" fillId="0" borderId="0" xfId="58" applyNumberFormat="1" applyFont="1" applyAlignment="1">
      <alignment horizontal="right" wrapText="1"/>
    </xf>
    <xf numFmtId="0" fontId="50" fillId="0" borderId="0" xfId="58" applyFont="1"/>
    <xf numFmtId="0" fontId="9" fillId="0" borderId="0" xfId="58" applyFont="1"/>
    <xf numFmtId="0" fontId="3" fillId="0" borderId="0" xfId="58" applyFont="1" applyAlignment="1">
      <alignment wrapText="1"/>
    </xf>
    <xf numFmtId="0" fontId="4" fillId="0" borderId="0" xfId="58" applyFont="1" applyAlignment="1">
      <alignment wrapText="1"/>
    </xf>
    <xf numFmtId="0" fontId="4" fillId="0" borderId="0" xfId="58" applyFont="1"/>
    <xf numFmtId="14" fontId="50" fillId="0" borderId="0" xfId="58" applyNumberFormat="1" applyFont="1" applyAlignment="1">
      <alignment horizontal="right" wrapText="1"/>
    </xf>
    <xf numFmtId="0" fontId="51" fillId="0" borderId="19" xfId="85"/>
    <xf numFmtId="0" fontId="9" fillId="0" borderId="0" xfId="61" applyFont="1" applyAlignment="1">
      <alignment horizontal="left" vertical="center" wrapText="1"/>
    </xf>
    <xf numFmtId="0" fontId="10" fillId="0" borderId="0" xfId="50" applyAlignment="1" applyProtection="1">
      <alignment vertical="center" wrapText="1"/>
    </xf>
    <xf numFmtId="3" fontId="6" fillId="0" borderId="0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164" fontId="6" fillId="0" borderId="0" xfId="0" quotePrefix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3" fontId="4" fillId="0" borderId="0" xfId="0" applyNumberFormat="1" applyFont="1" applyFill="1" applyBorder="1"/>
    <xf numFmtId="165" fontId="11" fillId="0" borderId="0" xfId="0" applyNumberFormat="1" applyFont="1" applyFill="1" applyBorder="1"/>
    <xf numFmtId="0" fontId="6" fillId="0" borderId="20" xfId="0" applyFont="1" applyFill="1" applyBorder="1"/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4" fillId="0" borderId="0" xfId="0" quotePrefix="1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6" fontId="5" fillId="0" borderId="0" xfId="0" applyNumberFormat="1" applyFont="1" applyBorder="1" applyAlignment="1">
      <alignment vertical="center"/>
    </xf>
    <xf numFmtId="167" fontId="5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5" fontId="0" fillId="0" borderId="0" xfId="0" applyNumberFormat="1" applyBorder="1" applyAlignment="1">
      <alignment vertical="center"/>
    </xf>
    <xf numFmtId="3" fontId="6" fillId="0" borderId="0" xfId="0" applyNumberFormat="1" applyFont="1" applyFill="1" applyBorder="1"/>
    <xf numFmtId="0" fontId="6" fillId="0" borderId="0" xfId="0" applyFont="1" applyFill="1" applyBorder="1" applyAlignment="1">
      <alignment horizontal="left" vertical="center"/>
    </xf>
    <xf numFmtId="1" fontId="4" fillId="0" borderId="0" xfId="0" applyNumberFormat="1" applyFont="1" applyFill="1"/>
    <xf numFmtId="0" fontId="17" fillId="0" borderId="0" xfId="58" applyFont="1" applyFill="1" applyAlignment="1">
      <alignment vertical="center" wrapText="1"/>
    </xf>
    <xf numFmtId="0" fontId="17" fillId="0" borderId="0" xfId="58" applyFont="1" applyFill="1" applyAlignment="1">
      <alignment vertical="center"/>
    </xf>
    <xf numFmtId="0" fontId="6" fillId="0" borderId="0" xfId="58" applyFont="1" applyAlignment="1">
      <alignment horizontal="justify" vertical="center" wrapText="1"/>
    </xf>
    <xf numFmtId="0" fontId="17" fillId="0" borderId="0" xfId="58" applyFont="1" applyAlignment="1">
      <alignment horizontal="justify" vertical="center" wrapText="1"/>
    </xf>
    <xf numFmtId="0" fontId="12" fillId="0" borderId="0" xfId="58" applyFont="1" applyAlignment="1">
      <alignment vertical="center" wrapText="1"/>
    </xf>
    <xf numFmtId="0" fontId="17" fillId="0" borderId="0" xfId="58" applyFont="1" applyAlignment="1">
      <alignment vertical="center" wrapText="1"/>
    </xf>
    <xf numFmtId="0" fontId="4" fillId="0" borderId="0" xfId="58" applyFont="1" applyAlignment="1">
      <alignment vertical="center" wrapText="1"/>
    </xf>
    <xf numFmtId="0" fontId="52" fillId="0" borderId="21" xfId="86" applyAlignment="1">
      <alignment vertical="center"/>
    </xf>
    <xf numFmtId="0" fontId="53" fillId="0" borderId="0" xfId="87" applyFill="1" applyBorder="1" applyAlignment="1">
      <alignment vertical="center"/>
    </xf>
    <xf numFmtId="0" fontId="53" fillId="0" borderId="0" xfId="87" applyBorder="1" applyAlignment="1">
      <alignment vertical="center"/>
    </xf>
    <xf numFmtId="0" fontId="52" fillId="0" borderId="21" xfId="86" applyAlignment="1">
      <alignment vertical="center" wrapText="1"/>
    </xf>
    <xf numFmtId="0" fontId="6" fillId="0" borderId="23" xfId="0" applyFont="1" applyFill="1" applyBorder="1"/>
    <xf numFmtId="3" fontId="6" fillId="0" borderId="23" xfId="0" applyNumberFormat="1" applyFont="1" applyFill="1" applyBorder="1"/>
    <xf numFmtId="0" fontId="6" fillId="0" borderId="20" xfId="0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65" applyFont="1" applyFill="1" applyBorder="1" applyAlignment="1">
      <alignment horizontal="right" vertical="center"/>
    </xf>
    <xf numFmtId="166" fontId="4" fillId="0" borderId="0" xfId="0" applyNumberFormat="1" applyFont="1" applyBorder="1" applyAlignment="1">
      <alignment vertical="center"/>
    </xf>
    <xf numFmtId="0" fontId="6" fillId="0" borderId="11" xfId="0" applyFont="1" applyFill="1" applyBorder="1" applyAlignment="1">
      <alignment horizontal="right" vertical="center"/>
    </xf>
    <xf numFmtId="3" fontId="6" fillId="0" borderId="23" xfId="0" applyNumberFormat="1" applyFont="1" applyFill="1" applyBorder="1" applyAlignment="1">
      <alignment vertical="center"/>
    </xf>
    <xf numFmtId="0" fontId="13" fillId="0" borderId="11" xfId="0" applyFont="1" applyFill="1" applyBorder="1" applyAlignment="1">
      <alignment horizontal="right" vertical="center" wrapText="1"/>
    </xf>
    <xf numFmtId="164" fontId="12" fillId="0" borderId="0" xfId="0" quotePrefix="1" applyNumberFormat="1" applyFont="1" applyFill="1" applyBorder="1" applyAlignment="1">
      <alignment vertical="center"/>
    </xf>
    <xf numFmtId="164" fontId="13" fillId="0" borderId="0" xfId="0" quotePrefix="1" applyNumberFormat="1" applyFont="1" applyFill="1" applyBorder="1" applyAlignment="1">
      <alignment vertical="center"/>
    </xf>
    <xf numFmtId="164" fontId="13" fillId="0" borderId="23" xfId="0" quotePrefix="1" applyNumberFormat="1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vertical="center"/>
    </xf>
    <xf numFmtId="165" fontId="13" fillId="0" borderId="0" xfId="0" applyNumberFormat="1" applyFont="1" applyFill="1" applyBorder="1" applyAlignment="1">
      <alignment vertical="center"/>
    </xf>
    <xf numFmtId="165" fontId="13" fillId="0" borderId="23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26" borderId="0" xfId="0" applyFill="1" applyBorder="1" applyAlignment="1">
      <alignment vertical="center"/>
    </xf>
    <xf numFmtId="0" fontId="6" fillId="26" borderId="0" xfId="0" applyFont="1" applyFill="1" applyBorder="1" applyAlignment="1">
      <alignment vertical="center"/>
    </xf>
    <xf numFmtId="0" fontId="6" fillId="26" borderId="11" xfId="0" applyFont="1" applyFill="1" applyBorder="1" applyAlignment="1">
      <alignment horizontal="right" vertical="center"/>
    </xf>
    <xf numFmtId="0" fontId="13" fillId="26" borderId="11" xfId="0" applyFont="1" applyFill="1" applyBorder="1" applyAlignment="1">
      <alignment horizontal="right" vertical="center" wrapText="1"/>
    </xf>
    <xf numFmtId="3" fontId="4" fillId="26" borderId="0" xfId="0" quotePrefix="1" applyNumberFormat="1" applyFont="1" applyFill="1" applyBorder="1" applyAlignment="1">
      <alignment vertical="center"/>
    </xf>
    <xf numFmtId="165" fontId="12" fillId="26" borderId="0" xfId="0" applyNumberFormat="1" applyFont="1" applyFill="1" applyBorder="1" applyAlignment="1">
      <alignment vertical="center"/>
    </xf>
    <xf numFmtId="164" fontId="12" fillId="26" borderId="0" xfId="0" quotePrefix="1" applyNumberFormat="1" applyFont="1" applyFill="1" applyBorder="1" applyAlignment="1">
      <alignment vertical="center"/>
    </xf>
    <xf numFmtId="3" fontId="6" fillId="26" borderId="0" xfId="0" applyNumberFormat="1" applyFont="1" applyFill="1" applyBorder="1" applyAlignment="1">
      <alignment vertical="center"/>
    </xf>
    <xf numFmtId="165" fontId="13" fillId="26" borderId="0" xfId="0" applyNumberFormat="1" applyFont="1" applyFill="1" applyBorder="1" applyAlignment="1">
      <alignment vertical="center"/>
    </xf>
    <xf numFmtId="164" fontId="13" fillId="26" borderId="0" xfId="0" quotePrefix="1" applyNumberFormat="1" applyFont="1" applyFill="1" applyBorder="1" applyAlignment="1">
      <alignment vertical="center"/>
    </xf>
    <xf numFmtId="3" fontId="4" fillId="26" borderId="0" xfId="0" applyNumberFormat="1" applyFont="1" applyFill="1" applyBorder="1" applyAlignment="1">
      <alignment vertical="center"/>
    </xf>
    <xf numFmtId="3" fontId="6" fillId="26" borderId="23" xfId="0" applyNumberFormat="1" applyFont="1" applyFill="1" applyBorder="1" applyAlignment="1">
      <alignment vertical="center"/>
    </xf>
    <xf numFmtId="165" fontId="13" fillId="26" borderId="23" xfId="0" applyNumberFormat="1" applyFont="1" applyFill="1" applyBorder="1" applyAlignment="1">
      <alignment vertical="center"/>
    </xf>
    <xf numFmtId="164" fontId="13" fillId="26" borderId="23" xfId="0" quotePrefix="1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0" fontId="12" fillId="0" borderId="0" xfId="0" quotePrefix="1" applyFont="1" applyBorder="1" applyAlignment="1">
      <alignment vertical="center" wrapText="1"/>
    </xf>
    <xf numFmtId="0" fontId="52" fillId="0" borderId="21" xfId="86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</cellXfs>
  <cellStyles count="8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en hypertexte 4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2" xfId="57"/>
    <cellStyle name="Normal 2 2" xfId="58"/>
    <cellStyle name="Normal 2 3" xfId="59"/>
    <cellStyle name="Normal 2 4" xfId="60"/>
    <cellStyle name="Normal 2_TC_A1" xfId="61"/>
    <cellStyle name="Normal 3" xfId="62"/>
    <cellStyle name="Normal 3 2" xfId="63"/>
    <cellStyle name="Normal 4" xfId="64"/>
    <cellStyle name="Normal 5" xfId="82"/>
    <cellStyle name="Normal 6" xfId="84"/>
    <cellStyle name="Normal 7" xfId="65"/>
    <cellStyle name="Normal 7 2" xfId="66"/>
    <cellStyle name="Note" xfId="83"/>
    <cellStyle name="Output" xfId="67"/>
    <cellStyle name="Percent 2" xfId="68"/>
    <cellStyle name="Percent_1 SubOverv.USd" xfId="69"/>
    <cellStyle name="Prozent_SubCatperStud" xfId="70"/>
    <cellStyle name="row" xfId="71"/>
    <cellStyle name="RowCodes" xfId="72"/>
    <cellStyle name="Row-Col Headings" xfId="73"/>
    <cellStyle name="RowTitles_CENTRAL_GOVT" xfId="74"/>
    <cellStyle name="RowTitles-Col2" xfId="75"/>
    <cellStyle name="RowTitles-Detail" xfId="76"/>
    <cellStyle name="Standard_Info" xfId="77"/>
    <cellStyle name="temp" xfId="78"/>
    <cellStyle name="Title" xfId="79"/>
    <cellStyle name="title1" xfId="80"/>
    <cellStyle name="Titre 1" xfId="85" builtinId="16"/>
    <cellStyle name="Titre 2" xfId="86" builtinId="17"/>
    <cellStyle name="Titre 3" xfId="87" builtinId="18"/>
    <cellStyle name="Warning Text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'7.04 Graphique 1'!$A$3</c:f>
          <c:strCache>
            <c:ptCount val="1"/>
            <c:pt idx="0">
              <c:v>[1] Évolution des effectifs admis à l'examen du BTS selon la catégorie de spécialités, entre les sessions de 2016 et 2024</c:v>
            </c:pt>
          </c:strCache>
        </c:strRef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0865241330253959E-2"/>
          <c:y val="0.20546587926509186"/>
          <c:w val="0.91599723554946644"/>
          <c:h val="0.67173187335958007"/>
        </c:manualLayout>
      </c:layout>
      <c:lineChart>
        <c:grouping val="standard"/>
        <c:varyColors val="0"/>
        <c:ser>
          <c:idx val="1"/>
          <c:order val="0"/>
          <c:tx>
            <c:strRef>
              <c:f>'7.04 Graphique 1'!$A$8</c:f>
              <c:strCache>
                <c:ptCount val="1"/>
                <c:pt idx="0">
                  <c:v>Services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dLbls>
            <c:dLbl>
              <c:idx val="8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A-4784-AD9B-746101DF08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'7.04 Graphique 1'!$B$6:$J$6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'7.04 Graphique 1'!$B$8:$J$8</c:f>
              <c:numCache>
                <c:formatCode>#,##0</c:formatCode>
                <c:ptCount val="9"/>
                <c:pt idx="0">
                  <c:v>231</c:v>
                </c:pt>
                <c:pt idx="1">
                  <c:v>179</c:v>
                </c:pt>
                <c:pt idx="2">
                  <c:v>218</c:v>
                </c:pt>
                <c:pt idx="3">
                  <c:v>175</c:v>
                </c:pt>
                <c:pt idx="4">
                  <c:v>255</c:v>
                </c:pt>
                <c:pt idx="5">
                  <c:v>245</c:v>
                </c:pt>
                <c:pt idx="6">
                  <c:v>231</c:v>
                </c:pt>
                <c:pt idx="7" formatCode="0">
                  <c:v>217</c:v>
                </c:pt>
                <c:pt idx="8" formatCode="General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CA-4784-AD9B-746101DF081E}"/>
            </c:ext>
          </c:extLst>
        </c:ser>
        <c:ser>
          <c:idx val="0"/>
          <c:order val="1"/>
          <c:tx>
            <c:strRef>
              <c:f>'7.04 Graphique 1'!$A$7</c:f>
              <c:strCache>
                <c:ptCount val="1"/>
                <c:pt idx="0">
                  <c:v>Production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dLbl>
              <c:idx val="8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A-4784-AD9B-746101DF08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'7.04 Graphique 1'!$B$6:$J$6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'7.04 Graphique 1'!$B$7:$J$7</c:f>
              <c:numCache>
                <c:formatCode>#,##0</c:formatCode>
                <c:ptCount val="9"/>
                <c:pt idx="0">
                  <c:v>53</c:v>
                </c:pt>
                <c:pt idx="1">
                  <c:v>48</c:v>
                </c:pt>
                <c:pt idx="2">
                  <c:v>40</c:v>
                </c:pt>
                <c:pt idx="3">
                  <c:v>51</c:v>
                </c:pt>
                <c:pt idx="4">
                  <c:v>47</c:v>
                </c:pt>
                <c:pt idx="5">
                  <c:v>51</c:v>
                </c:pt>
                <c:pt idx="6">
                  <c:v>54</c:v>
                </c:pt>
                <c:pt idx="7">
                  <c:v>32</c:v>
                </c:pt>
                <c:pt idx="8" formatCode="General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A-4784-AD9B-746101DF0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435712"/>
        <c:axId val="238473600"/>
      </c:lineChart>
      <c:catAx>
        <c:axId val="23643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8473600"/>
        <c:crosses val="autoZero"/>
        <c:auto val="1"/>
        <c:lblAlgn val="ctr"/>
        <c:lblOffset val="100"/>
        <c:noMultiLvlLbl val="0"/>
      </c:catAx>
      <c:valAx>
        <c:axId val="23847360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643571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15</xdr:row>
      <xdr:rowOff>38100</xdr:rowOff>
    </xdr:from>
    <xdr:to>
      <xdr:col>10</xdr:col>
      <xdr:colOff>104775</xdr:colOff>
      <xdr:row>32</xdr:row>
      <xdr:rowOff>66675</xdr:rowOff>
    </xdr:to>
    <xdr:graphicFrame macro="">
      <xdr:nvGraphicFramePr>
        <xdr:cNvPr id="1031" name="Graphique 1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A97"/>
  <sheetViews>
    <sheetView showGridLines="0" zoomScaleNormal="100" zoomScaleSheetLayoutView="110" workbookViewId="0">
      <selection activeCell="C10" sqref="C10"/>
    </sheetView>
  </sheetViews>
  <sheetFormatPr baseColWidth="10" defaultRowHeight="12.75" x14ac:dyDescent="0.2"/>
  <cols>
    <col min="1" max="1" width="90.7109375" style="14" customWidth="1"/>
    <col min="2" max="16384" width="11.42578125" style="14"/>
  </cols>
  <sheetData>
    <row r="1" spans="1:1" x14ac:dyDescent="0.2">
      <c r="A1" s="13" t="s">
        <v>73</v>
      </c>
    </row>
    <row r="2" spans="1:1" x14ac:dyDescent="0.2">
      <c r="A2" s="15" t="s">
        <v>54</v>
      </c>
    </row>
    <row r="3" spans="1:1" x14ac:dyDescent="0.2">
      <c r="A3" s="21">
        <v>46000</v>
      </c>
    </row>
    <row r="4" spans="1:1" ht="20.25" thickBot="1" x14ac:dyDescent="0.35">
      <c r="A4" s="22" t="s">
        <v>55</v>
      </c>
    </row>
    <row r="5" spans="1:1" ht="13.5" thickTop="1" x14ac:dyDescent="0.2"/>
    <row r="6" spans="1:1" ht="25.5" x14ac:dyDescent="0.2">
      <c r="A6" s="23" t="s">
        <v>56</v>
      </c>
    </row>
    <row r="7" spans="1:1" ht="102" customHeight="1" x14ac:dyDescent="0.2">
      <c r="A7" s="24" t="s">
        <v>57</v>
      </c>
    </row>
    <row r="8" spans="1:1" s="17" customFormat="1" x14ac:dyDescent="0.2"/>
    <row r="9" spans="1:1" s="17" customFormat="1" ht="17.25" thickBot="1" x14ac:dyDescent="0.25">
      <c r="A9" s="56" t="s">
        <v>58</v>
      </c>
    </row>
    <row r="10" spans="1:1" s="17" customFormat="1" ht="13.5" thickTop="1" x14ac:dyDescent="0.2">
      <c r="A10" s="16"/>
    </row>
    <row r="11" spans="1:1" s="17" customFormat="1" x14ac:dyDescent="0.2">
      <c r="A11" s="16"/>
    </row>
    <row r="12" spans="1:1" s="17" customFormat="1" x14ac:dyDescent="0.2">
      <c r="A12" s="16"/>
    </row>
    <row r="13" spans="1:1" s="17" customFormat="1" ht="35.1" customHeight="1" x14ac:dyDescent="0.2">
      <c r="A13" s="46" t="s">
        <v>41</v>
      </c>
    </row>
    <row r="14" spans="1:1" s="17" customFormat="1" ht="24" x14ac:dyDescent="0.2">
      <c r="A14" s="18" t="s">
        <v>71</v>
      </c>
    </row>
    <row r="15" spans="1:1" s="17" customFormat="1" x14ac:dyDescent="0.2">
      <c r="A15" s="18" t="s">
        <v>72</v>
      </c>
    </row>
    <row r="16" spans="1:1" s="17" customFormat="1" x14ac:dyDescent="0.2">
      <c r="A16" s="18"/>
    </row>
    <row r="17" spans="1:1" s="17" customFormat="1" x14ac:dyDescent="0.2">
      <c r="A17" s="18"/>
    </row>
    <row r="18" spans="1:1" s="17" customFormat="1" x14ac:dyDescent="0.2">
      <c r="A18" s="18"/>
    </row>
    <row r="19" spans="1:1" s="17" customFormat="1" x14ac:dyDescent="0.2">
      <c r="A19" s="18"/>
    </row>
    <row r="20" spans="1:1" s="17" customFormat="1" x14ac:dyDescent="0.2">
      <c r="A20" s="18"/>
    </row>
    <row r="21" spans="1:1" s="17" customFormat="1" x14ac:dyDescent="0.2">
      <c r="A21" s="18"/>
    </row>
    <row r="22" spans="1:1" s="17" customFormat="1" ht="35.1" customHeight="1" x14ac:dyDescent="0.2">
      <c r="A22" s="47" t="s">
        <v>42</v>
      </c>
    </row>
    <row r="23" spans="1:1" s="17" customFormat="1" x14ac:dyDescent="0.2">
      <c r="A23" s="48" t="s">
        <v>66</v>
      </c>
    </row>
    <row r="24" spans="1:1" s="17" customFormat="1" x14ac:dyDescent="0.2">
      <c r="A24" s="48" t="s">
        <v>67</v>
      </c>
    </row>
    <row r="25" spans="1:1" s="17" customFormat="1" ht="22.5" x14ac:dyDescent="0.2">
      <c r="A25" s="48" t="s">
        <v>43</v>
      </c>
    </row>
    <row r="26" spans="1:1" s="17" customFormat="1" ht="35.1" customHeight="1" x14ac:dyDescent="0.2">
      <c r="A26" s="49" t="s">
        <v>44</v>
      </c>
    </row>
    <row r="27" spans="1:1" s="17" customFormat="1" x14ac:dyDescent="0.2">
      <c r="A27" s="50" t="s">
        <v>68</v>
      </c>
    </row>
    <row r="28" spans="1:1" s="17" customFormat="1" ht="35.1" customHeight="1" x14ac:dyDescent="0.2">
      <c r="A28" s="51" t="s">
        <v>45</v>
      </c>
    </row>
    <row r="29" spans="1:1" s="17" customFormat="1" x14ac:dyDescent="0.2">
      <c r="A29" s="52" t="s">
        <v>46</v>
      </c>
    </row>
    <row r="30" spans="1:1" s="17" customFormat="1" x14ac:dyDescent="0.2">
      <c r="A30" s="52" t="s">
        <v>47</v>
      </c>
    </row>
    <row r="31" spans="1:1" s="17" customFormat="1" x14ac:dyDescent="0.2"/>
    <row r="32" spans="1:1" s="17" customFormat="1" ht="22.5" x14ac:dyDescent="0.2">
      <c r="A32" s="19" t="s">
        <v>48</v>
      </c>
    </row>
    <row r="33" spans="1:1" s="17" customFormat="1" x14ac:dyDescent="0.2">
      <c r="A33" s="20"/>
    </row>
    <row r="34" spans="1:1" s="17" customFormat="1" x14ac:dyDescent="0.2">
      <c r="A34" s="47" t="s">
        <v>49</v>
      </c>
    </row>
    <row r="35" spans="1:1" s="17" customFormat="1" x14ac:dyDescent="0.2">
      <c r="A35" s="20"/>
    </row>
    <row r="36" spans="1:1" s="17" customFormat="1" x14ac:dyDescent="0.2">
      <c r="A36" s="20" t="s">
        <v>50</v>
      </c>
    </row>
    <row r="37" spans="1:1" s="17" customFormat="1" x14ac:dyDescent="0.2">
      <c r="A37" s="20" t="s">
        <v>51</v>
      </c>
    </row>
    <row r="38" spans="1:1" s="17" customFormat="1" x14ac:dyDescent="0.2">
      <c r="A38" s="20" t="s">
        <v>52</v>
      </c>
    </row>
    <row r="39" spans="1:1" s="17" customFormat="1" x14ac:dyDescent="0.2">
      <c r="A39" s="20" t="s">
        <v>53</v>
      </c>
    </row>
    <row r="40" spans="1:1" s="17" customFormat="1" x14ac:dyDescent="0.2"/>
    <row r="41" spans="1:1" s="17" customFormat="1" x14ac:dyDescent="0.2"/>
    <row r="42" spans="1:1" s="17" customFormat="1" x14ac:dyDescent="0.2"/>
    <row r="43" spans="1:1" s="17" customFormat="1" x14ac:dyDescent="0.2"/>
    <row r="44" spans="1:1" s="17" customFormat="1" x14ac:dyDescent="0.2"/>
    <row r="45" spans="1:1" s="17" customFormat="1" x14ac:dyDescent="0.2"/>
    <row r="46" spans="1:1" s="17" customFormat="1" x14ac:dyDescent="0.2"/>
    <row r="47" spans="1:1" s="17" customFormat="1" x14ac:dyDescent="0.2"/>
    <row r="48" spans="1:1" s="17" customFormat="1" x14ac:dyDescent="0.2"/>
    <row r="49" s="17" customFormat="1" x14ac:dyDescent="0.2"/>
    <row r="50" s="17" customFormat="1" x14ac:dyDescent="0.2"/>
    <row r="51" s="17" customFormat="1" x14ac:dyDescent="0.2"/>
    <row r="52" s="17" customFormat="1" x14ac:dyDescent="0.2"/>
    <row r="53" s="17" customFormat="1" x14ac:dyDescent="0.2"/>
    <row r="54" s="17" customFormat="1" x14ac:dyDescent="0.2"/>
    <row r="55" s="17" customFormat="1" x14ac:dyDescent="0.2"/>
    <row r="56" s="17" customFormat="1" x14ac:dyDescent="0.2"/>
    <row r="57" s="17" customFormat="1" x14ac:dyDescent="0.2"/>
    <row r="58" s="17" customFormat="1" x14ac:dyDescent="0.2"/>
    <row r="59" s="17" customFormat="1" x14ac:dyDescent="0.2"/>
    <row r="60" s="17" customFormat="1" x14ac:dyDescent="0.2"/>
    <row r="61" s="17" customFormat="1" x14ac:dyDescent="0.2"/>
    <row r="62" s="17" customFormat="1" x14ac:dyDescent="0.2"/>
    <row r="63" s="17" customFormat="1" x14ac:dyDescent="0.2"/>
    <row r="64" s="17" customFormat="1" x14ac:dyDescent="0.2"/>
    <row r="65" s="17" customFormat="1" x14ac:dyDescent="0.2"/>
    <row r="66" s="17" customFormat="1" x14ac:dyDescent="0.2"/>
    <row r="67" s="17" customFormat="1" x14ac:dyDescent="0.2"/>
    <row r="68" s="17" customFormat="1" x14ac:dyDescent="0.2"/>
    <row r="69" s="17" customFormat="1" x14ac:dyDescent="0.2"/>
    <row r="70" s="17" customFormat="1" x14ac:dyDescent="0.2"/>
    <row r="71" s="17" customFormat="1" x14ac:dyDescent="0.2"/>
    <row r="72" s="17" customFormat="1" x14ac:dyDescent="0.2"/>
    <row r="73" s="17" customFormat="1" x14ac:dyDescent="0.2"/>
    <row r="74" s="17" customFormat="1" x14ac:dyDescent="0.2"/>
    <row r="75" s="17" customFormat="1" x14ac:dyDescent="0.2"/>
    <row r="76" s="17" customFormat="1" x14ac:dyDescent="0.2"/>
    <row r="77" s="17" customFormat="1" x14ac:dyDescent="0.2"/>
    <row r="78" s="17" customFormat="1" x14ac:dyDescent="0.2"/>
    <row r="79" s="17" customFormat="1" x14ac:dyDescent="0.2"/>
    <row r="80" s="17" customFormat="1" x14ac:dyDescent="0.2"/>
    <row r="81" spans="1:1" s="17" customFormat="1" x14ac:dyDescent="0.2"/>
    <row r="82" spans="1:1" x14ac:dyDescent="0.2">
      <c r="A82" s="17"/>
    </row>
    <row r="83" spans="1:1" x14ac:dyDescent="0.2">
      <c r="A83" s="17"/>
    </row>
    <row r="84" spans="1:1" x14ac:dyDescent="0.2">
      <c r="A84" s="17"/>
    </row>
    <row r="85" spans="1:1" x14ac:dyDescent="0.2">
      <c r="A85" s="17"/>
    </row>
    <row r="86" spans="1:1" x14ac:dyDescent="0.2">
      <c r="A86" s="17"/>
    </row>
    <row r="87" spans="1:1" x14ac:dyDescent="0.2">
      <c r="A87" s="17"/>
    </row>
    <row r="88" spans="1:1" x14ac:dyDescent="0.2">
      <c r="A88" s="17"/>
    </row>
    <row r="89" spans="1:1" x14ac:dyDescent="0.2">
      <c r="A89" s="17"/>
    </row>
    <row r="90" spans="1:1" x14ac:dyDescent="0.2">
      <c r="A90" s="17"/>
    </row>
    <row r="91" spans="1:1" x14ac:dyDescent="0.2">
      <c r="A91" s="17"/>
    </row>
    <row r="92" spans="1:1" x14ac:dyDescent="0.2">
      <c r="A92" s="17"/>
    </row>
    <row r="93" spans="1:1" x14ac:dyDescent="0.2">
      <c r="A93" s="17"/>
    </row>
    <row r="94" spans="1:1" x14ac:dyDescent="0.2">
      <c r="A94" s="17"/>
    </row>
    <row r="95" spans="1:1" x14ac:dyDescent="0.2">
      <c r="A95" s="17"/>
    </row>
    <row r="96" spans="1:1" x14ac:dyDescent="0.2">
      <c r="A96" s="17"/>
    </row>
    <row r="97" spans="1:1" x14ac:dyDescent="0.2">
      <c r="A97" s="17"/>
    </row>
  </sheetData>
  <hyperlinks>
    <hyperlink ref="A7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J36"/>
  <sheetViews>
    <sheetView showGridLines="0" topLeftCell="A4" zoomScaleNormal="100" workbookViewId="0">
      <selection activeCell="K27" sqref="K27"/>
    </sheetView>
  </sheetViews>
  <sheetFormatPr baseColWidth="10" defaultRowHeight="12" x14ac:dyDescent="0.2"/>
  <cols>
    <col min="1" max="1" width="22.28515625" style="4" customWidth="1"/>
    <col min="2" max="9" width="10.7109375" style="4" customWidth="1"/>
    <col min="10" max="10" width="10.140625" style="4" customWidth="1"/>
    <col min="11" max="16384" width="11.42578125" style="4"/>
  </cols>
  <sheetData>
    <row r="1" spans="1:10" ht="17.25" thickBot="1" x14ac:dyDescent="0.25">
      <c r="A1" s="53" t="str">
        <f>'7.04 Notice'!A9</f>
        <v>7.04 Le BTS - Réussite par spécialité</v>
      </c>
    </row>
    <row r="2" spans="1:10" ht="12.75" thickTop="1" x14ac:dyDescent="0.2"/>
    <row r="3" spans="1:10" ht="15" x14ac:dyDescent="0.2">
      <c r="A3" s="54" t="str">
        <f>'7.04 Notice'!A14</f>
        <v>[1] Évolution des effectifs admis à l'examen du BTS selon la catégorie de spécialités, entre les sessions de 2016 et 2024</v>
      </c>
    </row>
    <row r="4" spans="1:10" x14ac:dyDescent="0.2">
      <c r="A4" s="5"/>
    </row>
    <row r="6" spans="1:10" x14ac:dyDescent="0.2">
      <c r="A6" s="31" t="s">
        <v>37</v>
      </c>
      <c r="B6" s="59">
        <v>2016</v>
      </c>
      <c r="C6" s="59">
        <v>2017</v>
      </c>
      <c r="D6" s="59">
        <v>2018</v>
      </c>
      <c r="E6" s="59">
        <v>2019</v>
      </c>
      <c r="F6" s="59">
        <v>2020</v>
      </c>
      <c r="G6" s="59">
        <v>2021</v>
      </c>
      <c r="H6" s="59">
        <v>2022</v>
      </c>
      <c r="I6" s="59">
        <v>2023</v>
      </c>
      <c r="J6" s="59">
        <v>2024</v>
      </c>
    </row>
    <row r="7" spans="1:10" x14ac:dyDescent="0.2">
      <c r="A7" s="7" t="s">
        <v>35</v>
      </c>
      <c r="B7" s="8">
        <v>53</v>
      </c>
      <c r="C7" s="8">
        <v>48</v>
      </c>
      <c r="D7" s="8">
        <v>40</v>
      </c>
      <c r="E7" s="8">
        <v>51</v>
      </c>
      <c r="F7" s="8">
        <v>47</v>
      </c>
      <c r="G7" s="8">
        <v>51</v>
      </c>
      <c r="H7" s="8">
        <v>54</v>
      </c>
      <c r="I7" s="8">
        <f>+'7.04 Tableau 2'!O12</f>
        <v>32</v>
      </c>
      <c r="J7" s="4">
        <v>39</v>
      </c>
    </row>
    <row r="8" spans="1:10" x14ac:dyDescent="0.2">
      <c r="A8" s="7" t="s">
        <v>36</v>
      </c>
      <c r="B8" s="29">
        <v>231</v>
      </c>
      <c r="C8" s="29">
        <v>179</v>
      </c>
      <c r="D8" s="29">
        <v>218</v>
      </c>
      <c r="E8" s="29">
        <v>175</v>
      </c>
      <c r="F8" s="29">
        <v>255</v>
      </c>
      <c r="G8" s="29">
        <v>245</v>
      </c>
      <c r="H8" s="29">
        <v>231</v>
      </c>
      <c r="I8" s="45">
        <f>+'7.04 Tableau 2'!O26</f>
        <v>217</v>
      </c>
      <c r="J8" s="4">
        <v>240</v>
      </c>
    </row>
    <row r="9" spans="1:10" x14ac:dyDescent="0.2">
      <c r="A9" s="57" t="s">
        <v>64</v>
      </c>
      <c r="B9" s="58">
        <f>SUM(B7:B8)</f>
        <v>284</v>
      </c>
      <c r="C9" s="58">
        <f t="shared" ref="C9:J9" si="0">SUM(C7:C8)</f>
        <v>227</v>
      </c>
      <c r="D9" s="58">
        <f t="shared" si="0"/>
        <v>258</v>
      </c>
      <c r="E9" s="58">
        <f t="shared" si="0"/>
        <v>226</v>
      </c>
      <c r="F9" s="58">
        <f t="shared" si="0"/>
        <v>302</v>
      </c>
      <c r="G9" s="58">
        <f t="shared" si="0"/>
        <v>296</v>
      </c>
      <c r="H9" s="58">
        <f t="shared" si="0"/>
        <v>285</v>
      </c>
      <c r="I9" s="58">
        <f t="shared" si="0"/>
        <v>249</v>
      </c>
      <c r="J9" s="58">
        <f t="shared" si="0"/>
        <v>279</v>
      </c>
    </row>
    <row r="10" spans="1:10" x14ac:dyDescent="0.2">
      <c r="A10" s="7"/>
      <c r="B10" s="43"/>
      <c r="C10" s="43"/>
      <c r="D10" s="43"/>
      <c r="E10" s="43"/>
      <c r="F10" s="43"/>
      <c r="G10" s="43"/>
      <c r="H10" s="43"/>
      <c r="I10" s="30"/>
    </row>
    <row r="11" spans="1:10" x14ac:dyDescent="0.2">
      <c r="B11" s="11"/>
      <c r="C11" s="11"/>
      <c r="D11" s="11"/>
      <c r="E11" s="11"/>
      <c r="F11" s="11"/>
      <c r="I11" s="10"/>
    </row>
    <row r="12" spans="1:10" x14ac:dyDescent="0.2">
      <c r="A12" s="91" t="s">
        <v>69</v>
      </c>
      <c r="B12" s="91"/>
      <c r="C12" s="12"/>
      <c r="D12" s="12"/>
      <c r="E12" s="12"/>
      <c r="F12" s="12"/>
      <c r="G12" s="12"/>
    </row>
    <row r="13" spans="1:10" x14ac:dyDescent="0.2">
      <c r="A13" s="1" t="s">
        <v>65</v>
      </c>
      <c r="B13" s="12"/>
      <c r="C13" s="12"/>
      <c r="D13" s="12"/>
      <c r="E13" s="12"/>
      <c r="F13" s="12"/>
      <c r="G13" s="12"/>
    </row>
    <row r="21" spans="1:10" x14ac:dyDescent="0.2">
      <c r="B21" s="10"/>
    </row>
    <row r="23" spans="1:10" x14ac:dyDescent="0.2">
      <c r="A23" s="6"/>
    </row>
    <row r="24" spans="1:10" x14ac:dyDescent="0.2">
      <c r="A24" s="6"/>
      <c r="B24" s="89"/>
      <c r="C24" s="89"/>
      <c r="D24" s="89"/>
      <c r="E24" s="89"/>
      <c r="F24" s="89"/>
      <c r="G24" s="90"/>
    </row>
    <row r="28" spans="1:10" s="6" customFormat="1" x14ac:dyDescent="0.2"/>
    <row r="29" spans="1:10" s="6" customFormat="1" x14ac:dyDescent="0.2"/>
    <row r="30" spans="1:10" x14ac:dyDescent="0.2">
      <c r="J30" s="11"/>
    </row>
    <row r="31" spans="1:10" x14ac:dyDescent="0.2">
      <c r="J31" s="11"/>
    </row>
    <row r="34" spans="7:7" x14ac:dyDescent="0.2">
      <c r="G34" s="9"/>
    </row>
    <row r="35" spans="7:7" x14ac:dyDescent="0.2">
      <c r="G35" s="9"/>
    </row>
    <row r="36" spans="7:7" x14ac:dyDescent="0.2">
      <c r="G36" s="9"/>
    </row>
  </sheetData>
  <mergeCells count="2">
    <mergeCell ref="B24:G24"/>
    <mergeCell ref="A12:B12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V74"/>
  <sheetViews>
    <sheetView showGridLines="0" tabSelected="1" topLeftCell="A4" zoomScaleNormal="100" workbookViewId="0">
      <selection activeCell="A30" sqref="A30:F30"/>
    </sheetView>
  </sheetViews>
  <sheetFormatPr baseColWidth="10" defaultRowHeight="12.75" x14ac:dyDescent="0.2"/>
  <cols>
    <col min="1" max="1" width="3.85546875" style="28" customWidth="1"/>
    <col min="2" max="2" width="45" style="28" customWidth="1"/>
    <col min="3" max="18" width="8.7109375" style="28" customWidth="1"/>
    <col min="19" max="19" width="6.42578125" style="28" customWidth="1"/>
    <col min="20" max="20" width="8.7109375" style="28" customWidth="1"/>
    <col min="21" max="21" width="8.28515625" style="28" customWidth="1"/>
    <col min="22" max="22" width="8" style="28" customWidth="1"/>
    <col min="23" max="16384" width="11.42578125" style="28"/>
  </cols>
  <sheetData>
    <row r="1" spans="1:22" ht="17.25" thickBot="1" x14ac:dyDescent="0.25">
      <c r="A1" s="93" t="str">
        <f>'7.04 Notice'!A9</f>
        <v>7.04 Le BTS - Réussite par spécialité</v>
      </c>
      <c r="B1" s="94"/>
    </row>
    <row r="2" spans="1:22" ht="13.5" thickTop="1" x14ac:dyDescent="0.2">
      <c r="C2" s="32"/>
      <c r="D2" s="32"/>
      <c r="E2" s="32"/>
      <c r="F2" s="32"/>
    </row>
    <row r="3" spans="1:22" ht="15" x14ac:dyDescent="0.2">
      <c r="A3" s="55" t="str">
        <f>'7.04 Notice'!A15</f>
        <v>[2] Répartition des admis au BTS selon la spécialité de la formation, sessions 2020, 2021, 2022,2023 et 2024</v>
      </c>
      <c r="B3" s="33"/>
      <c r="C3" s="32"/>
      <c r="D3" s="32"/>
      <c r="E3" s="32"/>
      <c r="F3" s="32"/>
    </row>
    <row r="4" spans="1:22" x14ac:dyDescent="0.2">
      <c r="A4" s="34"/>
      <c r="B4" s="32"/>
      <c r="C4" s="32"/>
      <c r="D4" s="32"/>
      <c r="E4" s="32"/>
      <c r="F4" s="32"/>
    </row>
    <row r="5" spans="1:22" x14ac:dyDescent="0.2">
      <c r="A5" s="95" t="s">
        <v>0</v>
      </c>
      <c r="B5" s="95"/>
      <c r="C5" s="74"/>
      <c r="D5" s="75"/>
      <c r="E5" s="75"/>
      <c r="F5" s="75">
        <v>2020</v>
      </c>
      <c r="H5" s="73"/>
      <c r="I5" s="73"/>
      <c r="J5" s="73">
        <v>2021</v>
      </c>
      <c r="K5" s="88"/>
      <c r="L5" s="73"/>
      <c r="M5" s="73"/>
      <c r="N5" s="73">
        <v>2022</v>
      </c>
      <c r="O5" s="88"/>
      <c r="P5" s="73"/>
      <c r="Q5" s="73"/>
      <c r="R5" s="73">
        <v>2023</v>
      </c>
      <c r="S5" s="74"/>
      <c r="T5" s="75"/>
      <c r="U5" s="75"/>
      <c r="V5" s="75">
        <v>2024</v>
      </c>
    </row>
    <row r="6" spans="1:22" ht="52.5" customHeight="1" x14ac:dyDescent="0.2">
      <c r="A6" s="96"/>
      <c r="B6" s="96"/>
      <c r="C6" s="76" t="s">
        <v>1</v>
      </c>
      <c r="D6" s="77" t="s">
        <v>38</v>
      </c>
      <c r="E6" s="77" t="s">
        <v>39</v>
      </c>
      <c r="F6" s="77" t="s">
        <v>40</v>
      </c>
      <c r="G6" s="64" t="s">
        <v>1</v>
      </c>
      <c r="H6" s="66" t="s">
        <v>38</v>
      </c>
      <c r="I6" s="66" t="s">
        <v>39</v>
      </c>
      <c r="J6" s="66" t="s">
        <v>40</v>
      </c>
      <c r="K6" s="64" t="s">
        <v>1</v>
      </c>
      <c r="L6" s="66" t="s">
        <v>38</v>
      </c>
      <c r="M6" s="66" t="s">
        <v>39</v>
      </c>
      <c r="N6" s="66" t="s">
        <v>40</v>
      </c>
      <c r="O6" s="64" t="s">
        <v>1</v>
      </c>
      <c r="P6" s="66" t="s">
        <v>38</v>
      </c>
      <c r="Q6" s="66" t="s">
        <v>39</v>
      </c>
      <c r="R6" s="66" t="s">
        <v>40</v>
      </c>
      <c r="S6" s="76" t="s">
        <v>1</v>
      </c>
      <c r="T6" s="77" t="s">
        <v>38</v>
      </c>
      <c r="U6" s="77" t="s">
        <v>39</v>
      </c>
      <c r="V6" s="77" t="s">
        <v>40</v>
      </c>
    </row>
    <row r="7" spans="1:22" s="36" customFormat="1" ht="12" customHeight="1" x14ac:dyDescent="0.2">
      <c r="A7" s="2" t="s">
        <v>2</v>
      </c>
      <c r="B7" s="3" t="s">
        <v>3</v>
      </c>
      <c r="C7" s="78">
        <v>10</v>
      </c>
      <c r="D7" s="79">
        <v>83.3</v>
      </c>
      <c r="E7" s="80"/>
      <c r="F7" s="80">
        <v>83.3</v>
      </c>
      <c r="G7" s="35">
        <v>15</v>
      </c>
      <c r="H7" s="70">
        <f>0.789473684210526*100</f>
        <v>78.947368421052602</v>
      </c>
      <c r="I7" s="67"/>
      <c r="J7" s="67">
        <v>78.900000000000006</v>
      </c>
      <c r="K7" s="35">
        <v>12</v>
      </c>
      <c r="L7" s="70">
        <v>80</v>
      </c>
      <c r="M7" s="67"/>
      <c r="N7" s="67">
        <v>80</v>
      </c>
      <c r="O7" s="35">
        <v>8</v>
      </c>
      <c r="P7" s="70">
        <v>72.7</v>
      </c>
      <c r="Q7" s="67">
        <v>100</v>
      </c>
      <c r="R7" s="67">
        <v>70</v>
      </c>
      <c r="S7" s="78">
        <v>10</v>
      </c>
      <c r="T7" s="79">
        <v>55.5</v>
      </c>
      <c r="U7" s="80"/>
      <c r="V7" s="80">
        <v>55.5</v>
      </c>
    </row>
    <row r="8" spans="1:22" s="36" customFormat="1" ht="12" customHeight="1" x14ac:dyDescent="0.2">
      <c r="A8" s="2" t="s">
        <v>4</v>
      </c>
      <c r="B8" s="3" t="s">
        <v>5</v>
      </c>
      <c r="C8" s="78">
        <v>0</v>
      </c>
      <c r="D8" s="79"/>
      <c r="E8" s="80">
        <v>0</v>
      </c>
      <c r="F8" s="80"/>
      <c r="G8" s="35">
        <v>2</v>
      </c>
      <c r="H8" s="70">
        <v>100</v>
      </c>
      <c r="I8" s="67">
        <v>100</v>
      </c>
      <c r="J8" s="67"/>
      <c r="K8" s="35"/>
      <c r="L8" s="70"/>
      <c r="M8" s="67"/>
      <c r="N8" s="67"/>
      <c r="O8" s="35"/>
      <c r="P8" s="70"/>
      <c r="Q8" s="67"/>
      <c r="R8" s="67"/>
      <c r="S8" s="78"/>
      <c r="T8" s="79"/>
      <c r="U8" s="80"/>
      <c r="V8" s="80"/>
    </row>
    <row r="9" spans="1:22" s="36" customFormat="1" ht="12" customHeight="1" x14ac:dyDescent="0.2">
      <c r="A9" s="2" t="s">
        <v>6</v>
      </c>
      <c r="B9" s="3" t="s">
        <v>7</v>
      </c>
      <c r="C9" s="78"/>
      <c r="D9" s="79"/>
      <c r="E9" s="80"/>
      <c r="F9" s="80"/>
      <c r="G9" s="35">
        <v>1</v>
      </c>
      <c r="H9" s="70">
        <v>100</v>
      </c>
      <c r="I9" s="67"/>
      <c r="J9" s="67">
        <v>100</v>
      </c>
      <c r="K9" s="35">
        <v>1</v>
      </c>
      <c r="L9" s="70">
        <v>100</v>
      </c>
      <c r="M9" s="67"/>
      <c r="N9" s="67">
        <v>100</v>
      </c>
      <c r="O9" s="35"/>
      <c r="P9" s="70"/>
      <c r="Q9" s="67"/>
      <c r="R9" s="67"/>
      <c r="S9" s="78"/>
      <c r="T9" s="79"/>
      <c r="U9" s="80"/>
      <c r="V9" s="80"/>
    </row>
    <row r="10" spans="1:22" s="36" customFormat="1" ht="12" customHeight="1" x14ac:dyDescent="0.2">
      <c r="A10" s="2" t="s">
        <v>8</v>
      </c>
      <c r="B10" s="3" t="s">
        <v>9</v>
      </c>
      <c r="C10" s="78">
        <v>16</v>
      </c>
      <c r="D10" s="79">
        <f>0.941176470588235*100</f>
        <v>94.117647058823493</v>
      </c>
      <c r="E10" s="80">
        <v>100</v>
      </c>
      <c r="F10" s="80">
        <v>92.9</v>
      </c>
      <c r="G10" s="35">
        <v>12</v>
      </c>
      <c r="H10" s="70">
        <v>85.7</v>
      </c>
      <c r="I10" s="67"/>
      <c r="J10" s="67">
        <v>85.7</v>
      </c>
      <c r="K10" s="35">
        <v>15</v>
      </c>
      <c r="L10" s="70">
        <v>68.2</v>
      </c>
      <c r="M10" s="67"/>
      <c r="N10" s="67">
        <v>68.2</v>
      </c>
      <c r="O10" s="35">
        <v>7</v>
      </c>
      <c r="P10" s="70">
        <v>63.6</v>
      </c>
      <c r="Q10" s="67">
        <v>100</v>
      </c>
      <c r="R10" s="67">
        <v>60</v>
      </c>
      <c r="S10" s="78">
        <v>11</v>
      </c>
      <c r="T10" s="79">
        <v>61.1</v>
      </c>
      <c r="U10" s="80">
        <v>66.7</v>
      </c>
      <c r="V10" s="80">
        <v>60</v>
      </c>
    </row>
    <row r="11" spans="1:22" s="36" customFormat="1" ht="12" customHeight="1" x14ac:dyDescent="0.2">
      <c r="A11" s="2" t="s">
        <v>10</v>
      </c>
      <c r="B11" s="3" t="s">
        <v>33</v>
      </c>
      <c r="C11" s="78">
        <v>21</v>
      </c>
      <c r="D11" s="79">
        <f>0.84*100</f>
        <v>84</v>
      </c>
      <c r="E11" s="80"/>
      <c r="F11" s="80">
        <v>84</v>
      </c>
      <c r="G11" s="35">
        <v>21</v>
      </c>
      <c r="H11" s="70">
        <v>75</v>
      </c>
      <c r="I11" s="67">
        <v>100</v>
      </c>
      <c r="J11" s="67">
        <v>74.099999999999994</v>
      </c>
      <c r="K11" s="35">
        <v>26</v>
      </c>
      <c r="L11" s="70">
        <v>86.7</v>
      </c>
      <c r="M11" s="67"/>
      <c r="N11" s="67">
        <v>86.7</v>
      </c>
      <c r="O11" s="35">
        <v>17</v>
      </c>
      <c r="P11" s="70">
        <v>81</v>
      </c>
      <c r="Q11" s="67"/>
      <c r="R11" s="67">
        <v>81</v>
      </c>
      <c r="S11" s="78">
        <v>18</v>
      </c>
      <c r="T11" s="79">
        <v>90</v>
      </c>
      <c r="U11" s="80">
        <v>100</v>
      </c>
      <c r="V11" s="80">
        <v>88.9</v>
      </c>
    </row>
    <row r="12" spans="1:22" s="36" customFormat="1" ht="12" customHeight="1" x14ac:dyDescent="0.2">
      <c r="A12" s="95" t="s">
        <v>11</v>
      </c>
      <c r="B12" s="95"/>
      <c r="C12" s="81">
        <f>SUM(C7:C11)</f>
        <v>47</v>
      </c>
      <c r="D12" s="82">
        <v>85.5</v>
      </c>
      <c r="E12" s="83">
        <v>75</v>
      </c>
      <c r="F12" s="83">
        <v>86.3</v>
      </c>
      <c r="G12" s="25">
        <f>SUM(G7:G11)</f>
        <v>51</v>
      </c>
      <c r="H12" s="71">
        <v>79.7</v>
      </c>
      <c r="I12" s="68">
        <v>100</v>
      </c>
      <c r="J12" s="68">
        <v>78.7</v>
      </c>
      <c r="K12" s="25">
        <f>SUM(K7:K11)</f>
        <v>54</v>
      </c>
      <c r="L12" s="71">
        <v>79.400000000000006</v>
      </c>
      <c r="M12" s="68"/>
      <c r="N12" s="68">
        <v>79.400000000000006</v>
      </c>
      <c r="O12" s="25">
        <f>SUM(O7:O11)</f>
        <v>32</v>
      </c>
      <c r="P12" s="71">
        <v>74.400000000000006</v>
      </c>
      <c r="Q12" s="68">
        <v>100</v>
      </c>
      <c r="R12" s="68">
        <v>73.2</v>
      </c>
      <c r="S12" s="81">
        <f>SUM(S7:S11)</f>
        <v>39</v>
      </c>
      <c r="T12" s="82">
        <v>69.599999999999994</v>
      </c>
      <c r="U12" s="83">
        <v>80</v>
      </c>
      <c r="V12" s="83">
        <v>68.599999999999994</v>
      </c>
    </row>
    <row r="13" spans="1:22" s="36" customFormat="1" ht="12" customHeight="1" x14ac:dyDescent="0.2">
      <c r="A13" s="2" t="s">
        <v>12</v>
      </c>
      <c r="B13" s="3" t="s">
        <v>13</v>
      </c>
      <c r="C13" s="84">
        <v>98</v>
      </c>
      <c r="D13" s="79">
        <v>90.7</v>
      </c>
      <c r="E13" s="80">
        <v>92.4</v>
      </c>
      <c r="F13" s="80">
        <v>88.1</v>
      </c>
      <c r="G13" s="60">
        <v>104</v>
      </c>
      <c r="H13" s="70">
        <v>92.9</v>
      </c>
      <c r="I13" s="67">
        <v>95.4</v>
      </c>
      <c r="J13" s="67">
        <v>89.4</v>
      </c>
      <c r="K13" s="60">
        <v>74</v>
      </c>
      <c r="L13" s="70">
        <v>81.3</v>
      </c>
      <c r="M13" s="67">
        <v>56.7</v>
      </c>
      <c r="N13" s="67">
        <v>43.2</v>
      </c>
      <c r="O13" s="60">
        <v>99</v>
      </c>
      <c r="P13" s="70">
        <v>77.900000000000006</v>
      </c>
      <c r="Q13" s="67">
        <v>82.4</v>
      </c>
      <c r="R13" s="67">
        <v>71.7</v>
      </c>
      <c r="S13" s="84">
        <v>106</v>
      </c>
      <c r="T13" s="79">
        <v>76.8</v>
      </c>
      <c r="U13" s="80">
        <v>77.099999999999994</v>
      </c>
      <c r="V13" s="80">
        <v>76.400000000000006</v>
      </c>
    </row>
    <row r="14" spans="1:22" s="36" customFormat="1" ht="12" customHeight="1" x14ac:dyDescent="0.2">
      <c r="A14" s="2" t="s">
        <v>14</v>
      </c>
      <c r="B14" s="3" t="s">
        <v>15</v>
      </c>
      <c r="C14" s="84">
        <v>4</v>
      </c>
      <c r="D14" s="79">
        <v>100</v>
      </c>
      <c r="E14" s="80">
        <v>100</v>
      </c>
      <c r="F14" s="80"/>
      <c r="G14" s="60">
        <v>3</v>
      </c>
      <c r="H14" s="70">
        <v>37.5</v>
      </c>
      <c r="I14" s="67">
        <v>33.299999999999997</v>
      </c>
      <c r="J14" s="67">
        <v>50</v>
      </c>
      <c r="K14" s="60">
        <v>4</v>
      </c>
      <c r="L14" s="70">
        <v>80</v>
      </c>
      <c r="M14" s="67">
        <v>50</v>
      </c>
      <c r="N14" s="67">
        <v>50</v>
      </c>
      <c r="O14" s="60">
        <v>4</v>
      </c>
      <c r="P14" s="70">
        <v>44.4</v>
      </c>
      <c r="Q14" s="67">
        <v>28.6</v>
      </c>
      <c r="R14" s="67">
        <v>100</v>
      </c>
      <c r="S14" s="84">
        <v>5</v>
      </c>
      <c r="T14" s="79">
        <v>50</v>
      </c>
      <c r="U14" s="80">
        <v>44.4</v>
      </c>
      <c r="V14" s="80">
        <v>100</v>
      </c>
    </row>
    <row r="15" spans="1:22" s="36" customFormat="1" ht="12" customHeight="1" x14ac:dyDescent="0.2">
      <c r="A15" s="2" t="s">
        <v>16</v>
      </c>
      <c r="B15" s="3" t="s">
        <v>17</v>
      </c>
      <c r="C15" s="84">
        <v>44</v>
      </c>
      <c r="D15" s="79">
        <v>83</v>
      </c>
      <c r="E15" s="80">
        <v>89.3</v>
      </c>
      <c r="F15" s="80">
        <v>76</v>
      </c>
      <c r="G15" s="60">
        <v>64</v>
      </c>
      <c r="H15" s="70">
        <v>90.1</v>
      </c>
      <c r="I15" s="67">
        <v>94.7</v>
      </c>
      <c r="J15" s="67">
        <v>84.8</v>
      </c>
      <c r="K15" s="60">
        <v>43</v>
      </c>
      <c r="L15" s="70">
        <v>66.2</v>
      </c>
      <c r="M15" s="67">
        <f>28/L15*100</f>
        <v>42.296072507552864</v>
      </c>
      <c r="N15" s="67">
        <f>15/K15*100</f>
        <v>34.883720930232556</v>
      </c>
      <c r="O15" s="60">
        <v>54</v>
      </c>
      <c r="P15" s="70">
        <v>77.099999999999994</v>
      </c>
      <c r="Q15" s="67">
        <v>78</v>
      </c>
      <c r="R15" s="67">
        <v>75.900000000000006</v>
      </c>
      <c r="S15" s="84">
        <v>47</v>
      </c>
      <c r="T15" s="79">
        <v>70.099999999999994</v>
      </c>
      <c r="U15" s="80">
        <v>68.900000000000006</v>
      </c>
      <c r="V15" s="80">
        <v>72.7</v>
      </c>
    </row>
    <row r="16" spans="1:22" s="36" customFormat="1" ht="12" customHeight="1" x14ac:dyDescent="0.2">
      <c r="A16" s="2" t="s">
        <v>18</v>
      </c>
      <c r="B16" s="3" t="s">
        <v>19</v>
      </c>
      <c r="C16" s="84">
        <v>5</v>
      </c>
      <c r="D16" s="79">
        <v>100</v>
      </c>
      <c r="E16" s="80">
        <v>100</v>
      </c>
      <c r="F16" s="80">
        <v>100</v>
      </c>
      <c r="G16" s="60">
        <v>1</v>
      </c>
      <c r="H16" s="70">
        <v>100</v>
      </c>
      <c r="I16" s="67">
        <v>100</v>
      </c>
      <c r="J16" s="67"/>
      <c r="K16" s="60">
        <v>0</v>
      </c>
      <c r="L16" s="70">
        <v>0</v>
      </c>
      <c r="M16" s="67">
        <v>0</v>
      </c>
      <c r="N16" s="67"/>
      <c r="O16" s="60">
        <v>3</v>
      </c>
      <c r="P16" s="70">
        <v>75</v>
      </c>
      <c r="Q16" s="67">
        <v>75</v>
      </c>
      <c r="R16" s="67"/>
      <c r="S16" s="84">
        <v>1</v>
      </c>
      <c r="T16" s="79">
        <v>50</v>
      </c>
      <c r="U16" s="80">
        <v>50</v>
      </c>
      <c r="V16" s="80"/>
    </row>
    <row r="17" spans="1:22" s="36" customFormat="1" ht="12" customHeight="1" x14ac:dyDescent="0.2">
      <c r="A17" s="2" t="s">
        <v>20</v>
      </c>
      <c r="B17" s="3" t="s">
        <v>21</v>
      </c>
      <c r="C17" s="84">
        <v>26</v>
      </c>
      <c r="D17" s="79">
        <v>83.9</v>
      </c>
      <c r="E17" s="80">
        <v>94.7</v>
      </c>
      <c r="F17" s="80">
        <v>66.7</v>
      </c>
      <c r="G17" s="60">
        <v>21</v>
      </c>
      <c r="H17" s="70">
        <v>91.3</v>
      </c>
      <c r="I17" s="67">
        <v>100</v>
      </c>
      <c r="J17" s="67">
        <v>77.8</v>
      </c>
      <c r="K17" s="60">
        <v>29</v>
      </c>
      <c r="L17" s="70">
        <v>85.3</v>
      </c>
      <c r="M17" s="67">
        <v>85.2</v>
      </c>
      <c r="N17" s="67">
        <v>85.7</v>
      </c>
      <c r="O17" s="60">
        <v>25</v>
      </c>
      <c r="P17" s="70">
        <v>78.099999999999994</v>
      </c>
      <c r="Q17" s="67">
        <v>80</v>
      </c>
      <c r="R17" s="67">
        <v>71.400000000000006</v>
      </c>
      <c r="S17" s="84">
        <v>26</v>
      </c>
      <c r="T17" s="79">
        <v>92.9</v>
      </c>
      <c r="U17" s="80">
        <v>94.1</v>
      </c>
      <c r="V17" s="80">
        <v>90.9</v>
      </c>
    </row>
    <row r="18" spans="1:22" s="36" customFormat="1" ht="12" customHeight="1" x14ac:dyDescent="0.2">
      <c r="A18" s="2" t="s">
        <v>22</v>
      </c>
      <c r="B18" s="3" t="s">
        <v>23</v>
      </c>
      <c r="C18" s="84">
        <v>15</v>
      </c>
      <c r="D18" s="79">
        <v>93.8</v>
      </c>
      <c r="E18" s="80">
        <v>100</v>
      </c>
      <c r="F18" s="80">
        <f>0.933333333333333*100</f>
        <v>93.3333333333333</v>
      </c>
      <c r="G18" s="60">
        <v>18</v>
      </c>
      <c r="H18" s="70">
        <v>100</v>
      </c>
      <c r="I18" s="67">
        <v>100</v>
      </c>
      <c r="J18" s="67">
        <v>100</v>
      </c>
      <c r="K18" s="60">
        <v>14</v>
      </c>
      <c r="L18" s="70">
        <v>100</v>
      </c>
      <c r="M18" s="67"/>
      <c r="N18" s="67">
        <v>100</v>
      </c>
      <c r="O18" s="60">
        <v>9</v>
      </c>
      <c r="P18" s="70">
        <v>69.2</v>
      </c>
      <c r="Q18" s="67">
        <v>0</v>
      </c>
      <c r="R18" s="67">
        <v>75</v>
      </c>
      <c r="S18" s="84">
        <v>11</v>
      </c>
      <c r="T18" s="79">
        <v>73.3</v>
      </c>
      <c r="U18" s="80">
        <v>0</v>
      </c>
      <c r="V18" s="80">
        <v>73.3</v>
      </c>
    </row>
    <row r="19" spans="1:22" s="36" customFormat="1" ht="12" customHeight="1" x14ac:dyDescent="0.2">
      <c r="A19" s="2" t="s">
        <v>34</v>
      </c>
      <c r="B19" s="3" t="s">
        <v>32</v>
      </c>
      <c r="C19" s="84">
        <v>12</v>
      </c>
      <c r="D19" s="79">
        <v>92.3</v>
      </c>
      <c r="E19" s="80">
        <v>92.3</v>
      </c>
      <c r="F19" s="80"/>
      <c r="G19" s="60">
        <v>0</v>
      </c>
      <c r="H19" s="70">
        <v>0</v>
      </c>
      <c r="I19" s="67">
        <v>0</v>
      </c>
      <c r="J19" s="67"/>
      <c r="K19" s="60">
        <v>14</v>
      </c>
      <c r="L19" s="70">
        <v>93.3</v>
      </c>
      <c r="M19" s="67">
        <v>93.3</v>
      </c>
      <c r="N19" s="67"/>
      <c r="O19" s="60"/>
      <c r="P19" s="70"/>
      <c r="Q19" s="67"/>
      <c r="R19" s="67"/>
      <c r="S19" s="84">
        <v>6</v>
      </c>
      <c r="T19" s="79">
        <v>100</v>
      </c>
      <c r="U19" s="80">
        <v>100</v>
      </c>
      <c r="V19" s="80"/>
    </row>
    <row r="20" spans="1:22" s="36" customFormat="1" ht="12" customHeight="1" x14ac:dyDescent="0.2">
      <c r="A20" s="2" t="s">
        <v>24</v>
      </c>
      <c r="B20" s="3" t="s">
        <v>25</v>
      </c>
      <c r="C20" s="84"/>
      <c r="D20" s="79"/>
      <c r="E20" s="80"/>
      <c r="F20" s="80"/>
      <c r="G20" s="60">
        <v>2</v>
      </c>
      <c r="H20" s="70">
        <v>13.3</v>
      </c>
      <c r="I20" s="67">
        <v>14.3</v>
      </c>
      <c r="J20" s="67">
        <v>0</v>
      </c>
      <c r="K20" s="60">
        <v>5</v>
      </c>
      <c r="L20" s="70">
        <v>27.8</v>
      </c>
      <c r="M20" s="67">
        <v>25</v>
      </c>
      <c r="N20" s="67">
        <v>50</v>
      </c>
      <c r="O20" s="60">
        <v>0</v>
      </c>
      <c r="P20" s="70">
        <v>0</v>
      </c>
      <c r="Q20" s="67">
        <v>0</v>
      </c>
      <c r="R20" s="67"/>
      <c r="S20" s="84">
        <v>2</v>
      </c>
      <c r="T20" s="79">
        <v>11.1</v>
      </c>
      <c r="U20" s="80">
        <v>11.7</v>
      </c>
      <c r="V20" s="80">
        <v>0</v>
      </c>
    </row>
    <row r="21" spans="1:22" s="36" customFormat="1" ht="12" customHeight="1" x14ac:dyDescent="0.2">
      <c r="A21" s="2" t="s">
        <v>59</v>
      </c>
      <c r="B21" s="3" t="s">
        <v>60</v>
      </c>
      <c r="C21" s="84"/>
      <c r="D21" s="79"/>
      <c r="E21" s="80"/>
      <c r="F21" s="80"/>
      <c r="G21" s="60"/>
      <c r="H21" s="70"/>
      <c r="I21" s="67"/>
      <c r="J21" s="67"/>
      <c r="K21" s="60">
        <v>1</v>
      </c>
      <c r="L21" s="70">
        <v>100</v>
      </c>
      <c r="M21" s="67">
        <v>100</v>
      </c>
      <c r="N21" s="67"/>
      <c r="O21" s="60"/>
      <c r="P21" s="70"/>
      <c r="Q21" s="67"/>
      <c r="R21" s="67"/>
      <c r="S21" s="84"/>
      <c r="T21" s="79"/>
      <c r="U21" s="80"/>
      <c r="V21" s="80"/>
    </row>
    <row r="22" spans="1:22" s="36" customFormat="1" ht="12" customHeight="1" x14ac:dyDescent="0.2">
      <c r="A22" s="2" t="s">
        <v>26</v>
      </c>
      <c r="B22" s="3" t="s">
        <v>27</v>
      </c>
      <c r="C22" s="84">
        <v>51</v>
      </c>
      <c r="D22" s="79">
        <v>96.2</v>
      </c>
      <c r="E22" s="80">
        <v>97.6</v>
      </c>
      <c r="F22" s="80">
        <v>90.9</v>
      </c>
      <c r="G22" s="60">
        <v>31</v>
      </c>
      <c r="H22" s="70">
        <v>91.2</v>
      </c>
      <c r="I22" s="67">
        <v>95</v>
      </c>
      <c r="J22" s="67">
        <v>87.5</v>
      </c>
      <c r="K22" s="60">
        <v>45</v>
      </c>
      <c r="L22" s="70">
        <v>90</v>
      </c>
      <c r="M22" s="67">
        <v>91.2</v>
      </c>
      <c r="N22" s="67">
        <v>87.5</v>
      </c>
      <c r="O22" s="60">
        <v>23</v>
      </c>
      <c r="P22" s="70">
        <v>79.3</v>
      </c>
      <c r="Q22" s="67">
        <v>85.7</v>
      </c>
      <c r="R22" s="67">
        <v>62.5</v>
      </c>
      <c r="S22" s="84">
        <v>36</v>
      </c>
      <c r="T22" s="79">
        <v>81.8</v>
      </c>
      <c r="U22" s="80">
        <v>91.2</v>
      </c>
      <c r="V22" s="80">
        <v>50</v>
      </c>
    </row>
    <row r="23" spans="1:22" s="36" customFormat="1" ht="12" customHeight="1" x14ac:dyDescent="0.2">
      <c r="A23" s="2" t="s">
        <v>28</v>
      </c>
      <c r="B23" s="3" t="s">
        <v>29</v>
      </c>
      <c r="C23" s="84"/>
      <c r="D23" s="79"/>
      <c r="E23" s="80"/>
      <c r="F23" s="80"/>
      <c r="G23" s="60">
        <v>1</v>
      </c>
      <c r="H23" s="70">
        <v>33.299999999999997</v>
      </c>
      <c r="I23" s="67">
        <v>33.299999999999997</v>
      </c>
      <c r="J23" s="67"/>
      <c r="K23" s="60">
        <v>0</v>
      </c>
      <c r="L23" s="70">
        <v>0</v>
      </c>
      <c r="M23" s="67"/>
      <c r="N23" s="67">
        <v>0</v>
      </c>
      <c r="O23" s="60"/>
      <c r="P23" s="70"/>
      <c r="Q23" s="67"/>
      <c r="R23" s="67"/>
      <c r="S23" s="84"/>
      <c r="T23" s="79"/>
      <c r="U23" s="80"/>
      <c r="V23" s="80"/>
    </row>
    <row r="24" spans="1:22" s="36" customFormat="1" ht="12" customHeight="1" x14ac:dyDescent="0.2">
      <c r="A24" s="2" t="s">
        <v>61</v>
      </c>
      <c r="B24" s="3" t="s">
        <v>70</v>
      </c>
      <c r="C24" s="84"/>
      <c r="D24" s="79"/>
      <c r="E24" s="80"/>
      <c r="F24" s="80"/>
      <c r="G24" s="60"/>
      <c r="H24" s="70"/>
      <c r="I24" s="67"/>
      <c r="J24" s="67"/>
      <c r="K24" s="60">
        <v>1</v>
      </c>
      <c r="L24" s="70">
        <v>100</v>
      </c>
      <c r="M24" s="67"/>
      <c r="N24" s="67">
        <v>100</v>
      </c>
      <c r="O24" s="60"/>
      <c r="P24" s="70"/>
      <c r="Q24" s="67"/>
      <c r="R24" s="67"/>
      <c r="S24" s="84"/>
      <c r="T24" s="79"/>
      <c r="U24" s="80"/>
      <c r="V24" s="80"/>
    </row>
    <row r="25" spans="1:22" s="36" customFormat="1" ht="12" customHeight="1" x14ac:dyDescent="0.2">
      <c r="A25" s="2" t="s">
        <v>62</v>
      </c>
      <c r="B25" s="3" t="s">
        <v>63</v>
      </c>
      <c r="C25" s="84"/>
      <c r="D25" s="79"/>
      <c r="E25" s="80"/>
      <c r="F25" s="80"/>
      <c r="G25" s="60"/>
      <c r="H25" s="70"/>
      <c r="I25" s="67"/>
      <c r="J25" s="67"/>
      <c r="K25" s="60">
        <v>1</v>
      </c>
      <c r="L25" s="70">
        <v>50</v>
      </c>
      <c r="M25" s="67">
        <v>50</v>
      </c>
      <c r="N25" s="67"/>
      <c r="O25" s="60">
        <v>0</v>
      </c>
      <c r="P25" s="70">
        <v>0</v>
      </c>
      <c r="Q25" s="67">
        <v>0</v>
      </c>
      <c r="R25" s="67"/>
      <c r="S25" s="84"/>
      <c r="T25" s="79"/>
      <c r="U25" s="80"/>
      <c r="V25" s="80"/>
    </row>
    <row r="26" spans="1:22" s="36" customFormat="1" ht="12" customHeight="1" x14ac:dyDescent="0.2">
      <c r="A26" s="95" t="s">
        <v>30</v>
      </c>
      <c r="B26" s="95"/>
      <c r="C26" s="81">
        <f>SUM(C13:C23)</f>
        <v>255</v>
      </c>
      <c r="D26" s="82">
        <v>90.1</v>
      </c>
      <c r="E26" s="83">
        <v>93.8</v>
      </c>
      <c r="F26" s="83">
        <v>84</v>
      </c>
      <c r="G26" s="25">
        <f>SUM(G13:G23)</f>
        <v>245</v>
      </c>
      <c r="H26" s="71">
        <v>85.7</v>
      </c>
      <c r="I26" s="68">
        <v>84.7</v>
      </c>
      <c r="J26" s="68">
        <v>87</v>
      </c>
      <c r="K26" s="25">
        <f>SUM(K13:K25)</f>
        <v>231</v>
      </c>
      <c r="L26" s="71">
        <v>77.599999999999994</v>
      </c>
      <c r="M26" s="68">
        <v>76.599999999999994</v>
      </c>
      <c r="N26" s="68">
        <v>79.2</v>
      </c>
      <c r="O26" s="25">
        <f>SUM(O13:O25)</f>
        <v>217</v>
      </c>
      <c r="P26" s="71">
        <v>75.3</v>
      </c>
      <c r="Q26" s="68">
        <v>76.8</v>
      </c>
      <c r="R26" s="68">
        <v>73</v>
      </c>
      <c r="S26" s="81">
        <f>SUM(S13:S25)</f>
        <v>240</v>
      </c>
      <c r="T26" s="82">
        <v>72.099999999999994</v>
      </c>
      <c r="U26" s="83">
        <v>72</v>
      </c>
      <c r="V26" s="83">
        <v>73.5</v>
      </c>
    </row>
    <row r="27" spans="1:22" s="61" customFormat="1" ht="12" customHeight="1" x14ac:dyDescent="0.2">
      <c r="A27" s="97" t="s">
        <v>31</v>
      </c>
      <c r="B27" s="97"/>
      <c r="C27" s="85">
        <f>+C12+C26</f>
        <v>302</v>
      </c>
      <c r="D27" s="86">
        <v>89.3</v>
      </c>
      <c r="E27" s="87">
        <v>93.4</v>
      </c>
      <c r="F27" s="87">
        <v>84.7</v>
      </c>
      <c r="G27" s="65">
        <f>+G12+G26</f>
        <v>296</v>
      </c>
      <c r="H27" s="72">
        <v>84.6</v>
      </c>
      <c r="I27" s="69">
        <v>84.9</v>
      </c>
      <c r="J27" s="69">
        <v>84.2</v>
      </c>
      <c r="K27" s="65">
        <f>+K12+K26</f>
        <v>285</v>
      </c>
      <c r="L27" s="72">
        <v>77.8</v>
      </c>
      <c r="M27" s="69">
        <v>76.599999999999994</v>
      </c>
      <c r="N27" s="69">
        <v>79.2</v>
      </c>
      <c r="O27" s="65">
        <f>+O12+O26</f>
        <v>249</v>
      </c>
      <c r="P27" s="72">
        <v>75.2</v>
      </c>
      <c r="Q27" s="69">
        <v>77.099999999999994</v>
      </c>
      <c r="R27" s="69">
        <v>73</v>
      </c>
      <c r="S27" s="85">
        <f>+S12+S26</f>
        <v>279</v>
      </c>
      <c r="T27" s="86">
        <v>72.900000000000006</v>
      </c>
      <c r="U27" s="87">
        <v>72.099999999999994</v>
      </c>
      <c r="V27" s="87">
        <v>72</v>
      </c>
    </row>
    <row r="28" spans="1:22" s="61" customFormat="1" ht="12" customHeight="1" x14ac:dyDescent="0.2">
      <c r="A28" s="44"/>
      <c r="B28" s="44"/>
      <c r="C28" s="25"/>
      <c r="D28" s="26"/>
      <c r="E28" s="27"/>
      <c r="F28" s="27"/>
      <c r="G28" s="25"/>
      <c r="H28" s="26"/>
      <c r="I28" s="27"/>
      <c r="J28" s="27"/>
    </row>
    <row r="29" spans="1:22" s="61" customFormat="1" ht="12" customHeight="1" x14ac:dyDescent="0.2">
      <c r="A29" s="98" t="s">
        <v>69</v>
      </c>
      <c r="B29" s="98"/>
      <c r="C29" s="98"/>
      <c r="D29" s="32"/>
      <c r="F29" s="32"/>
      <c r="R29" s="62"/>
    </row>
    <row r="30" spans="1:22" s="61" customFormat="1" ht="12" customHeight="1" x14ac:dyDescent="0.2">
      <c r="A30" s="92" t="s">
        <v>74</v>
      </c>
      <c r="B30" s="92"/>
      <c r="C30" s="92"/>
      <c r="D30" s="92"/>
      <c r="E30" s="92"/>
      <c r="F30" s="92"/>
    </row>
    <row r="31" spans="1:22" s="61" customFormat="1" ht="12" customHeight="1" x14ac:dyDescent="0.2">
      <c r="A31" s="32" t="s">
        <v>65</v>
      </c>
      <c r="B31" s="37"/>
      <c r="C31" s="37"/>
      <c r="D31" s="37"/>
      <c r="E31" s="37"/>
      <c r="F31" s="37"/>
    </row>
    <row r="32" spans="1:22" s="61" customFormat="1" ht="12" customHeight="1" x14ac:dyDescent="0.2">
      <c r="A32" s="32"/>
      <c r="B32" s="32"/>
      <c r="C32" s="63"/>
      <c r="D32" s="32"/>
    </row>
    <row r="33" spans="1:4" x14ac:dyDescent="0.2">
      <c r="A33" s="38"/>
      <c r="B33" s="38"/>
      <c r="C33" s="39"/>
      <c r="D33" s="38"/>
    </row>
    <row r="34" spans="1:4" x14ac:dyDescent="0.2">
      <c r="A34" s="38"/>
      <c r="B34" s="38"/>
      <c r="C34" s="40"/>
      <c r="D34" s="38"/>
    </row>
    <row r="35" spans="1:4" x14ac:dyDescent="0.2">
      <c r="A35" s="38"/>
      <c r="B35" s="38"/>
      <c r="C35" s="39"/>
      <c r="D35" s="38"/>
    </row>
    <row r="36" spans="1:4" x14ac:dyDescent="0.2">
      <c r="A36" s="38"/>
      <c r="B36" s="38"/>
      <c r="C36" s="38"/>
      <c r="D36" s="38"/>
    </row>
    <row r="37" spans="1:4" x14ac:dyDescent="0.2">
      <c r="A37" s="38"/>
      <c r="B37" s="38"/>
      <c r="C37" s="38"/>
      <c r="D37" s="38"/>
    </row>
    <row r="38" spans="1:4" x14ac:dyDescent="0.2">
      <c r="A38" s="38"/>
      <c r="B38" s="38"/>
      <c r="C38" s="38"/>
      <c r="D38" s="38"/>
    </row>
    <row r="39" spans="1:4" x14ac:dyDescent="0.2">
      <c r="A39" s="38"/>
      <c r="B39" s="38"/>
      <c r="C39" s="38"/>
      <c r="D39" s="38"/>
    </row>
    <row r="40" spans="1:4" x14ac:dyDescent="0.2">
      <c r="A40" s="38"/>
      <c r="B40" s="38"/>
      <c r="C40" s="38"/>
      <c r="D40" s="38"/>
    </row>
    <row r="41" spans="1:4" x14ac:dyDescent="0.2">
      <c r="A41" s="38"/>
      <c r="B41" s="38"/>
      <c r="C41" s="38"/>
      <c r="D41" s="38"/>
    </row>
    <row r="42" spans="1:4" x14ac:dyDescent="0.2">
      <c r="A42" s="38"/>
      <c r="B42" s="38"/>
      <c r="C42" s="38"/>
      <c r="D42" s="38"/>
    </row>
    <row r="43" spans="1:4" x14ac:dyDescent="0.2">
      <c r="A43" s="38"/>
      <c r="B43" s="38"/>
      <c r="C43" s="38"/>
      <c r="D43" s="38"/>
    </row>
    <row r="44" spans="1:4" x14ac:dyDescent="0.2">
      <c r="A44" s="38"/>
      <c r="B44" s="38"/>
      <c r="C44" s="38"/>
      <c r="D44" s="38"/>
    </row>
    <row r="45" spans="1:4" x14ac:dyDescent="0.2">
      <c r="A45" s="38"/>
      <c r="B45" s="38"/>
      <c r="C45" s="38"/>
      <c r="D45" s="38"/>
    </row>
    <row r="46" spans="1:4" x14ac:dyDescent="0.2">
      <c r="A46" s="38"/>
      <c r="B46" s="38"/>
      <c r="C46" s="38"/>
      <c r="D46" s="38"/>
    </row>
    <row r="47" spans="1:4" x14ac:dyDescent="0.2">
      <c r="A47" s="38"/>
      <c r="B47" s="38"/>
      <c r="C47" s="38"/>
      <c r="D47" s="38"/>
    </row>
    <row r="48" spans="1:4" x14ac:dyDescent="0.2">
      <c r="A48" s="38"/>
      <c r="B48" s="38"/>
      <c r="C48" s="38"/>
      <c r="D48" s="38"/>
    </row>
    <row r="49" spans="1:5" x14ac:dyDescent="0.2">
      <c r="A49" s="38"/>
      <c r="B49" s="38"/>
      <c r="C49" s="38"/>
      <c r="D49" s="38"/>
    </row>
    <row r="50" spans="1:5" x14ac:dyDescent="0.2">
      <c r="A50" s="38"/>
      <c r="B50" s="38"/>
      <c r="C50" s="38"/>
      <c r="D50" s="38"/>
    </row>
    <row r="51" spans="1:5" x14ac:dyDescent="0.2">
      <c r="A51" s="38"/>
      <c r="B51" s="38"/>
      <c r="C51" s="38"/>
      <c r="D51" s="38"/>
    </row>
    <row r="52" spans="1:5" x14ac:dyDescent="0.2">
      <c r="A52" s="38"/>
      <c r="B52" s="38"/>
      <c r="C52" s="38"/>
      <c r="D52" s="38"/>
    </row>
    <row r="53" spans="1:5" x14ac:dyDescent="0.2">
      <c r="A53" s="41"/>
      <c r="B53" s="41"/>
      <c r="C53" s="41"/>
      <c r="D53" s="41"/>
      <c r="E53" s="42"/>
    </row>
    <row r="54" spans="1:5" x14ac:dyDescent="0.2">
      <c r="A54" s="38"/>
      <c r="B54" s="38"/>
      <c r="C54" s="38"/>
      <c r="D54" s="38"/>
    </row>
    <row r="55" spans="1:5" x14ac:dyDescent="0.2">
      <c r="A55" s="38"/>
      <c r="B55" s="38"/>
      <c r="C55" s="38"/>
      <c r="D55" s="38"/>
    </row>
    <row r="56" spans="1:5" x14ac:dyDescent="0.2">
      <c r="A56" s="38"/>
      <c r="B56" s="38"/>
      <c r="C56" s="38"/>
      <c r="D56" s="38"/>
    </row>
    <row r="57" spans="1:5" x14ac:dyDescent="0.2">
      <c r="A57" s="38"/>
      <c r="B57" s="38"/>
      <c r="C57" s="38"/>
      <c r="D57" s="38"/>
    </row>
    <row r="58" spans="1:5" x14ac:dyDescent="0.2">
      <c r="A58" s="38"/>
      <c r="B58" s="38"/>
      <c r="C58" s="38"/>
      <c r="D58" s="38"/>
    </row>
    <row r="59" spans="1:5" x14ac:dyDescent="0.2">
      <c r="A59" s="38"/>
      <c r="B59" s="38"/>
      <c r="C59" s="38"/>
      <c r="D59" s="38"/>
    </row>
    <row r="60" spans="1:5" x14ac:dyDescent="0.2">
      <c r="A60" s="38"/>
      <c r="B60" s="38"/>
      <c r="C60" s="38"/>
      <c r="D60" s="38"/>
    </row>
    <row r="61" spans="1:5" x14ac:dyDescent="0.2">
      <c r="A61" s="38"/>
      <c r="B61" s="38"/>
      <c r="C61" s="38"/>
      <c r="D61" s="38"/>
    </row>
    <row r="62" spans="1:5" x14ac:dyDescent="0.2">
      <c r="A62" s="38"/>
      <c r="B62" s="38"/>
      <c r="C62" s="38"/>
      <c r="D62" s="38"/>
    </row>
    <row r="63" spans="1:5" x14ac:dyDescent="0.2">
      <c r="A63" s="38"/>
      <c r="B63" s="38"/>
      <c r="C63" s="38"/>
      <c r="D63" s="38"/>
    </row>
    <row r="64" spans="1:5" x14ac:dyDescent="0.2">
      <c r="A64" s="38"/>
      <c r="B64" s="38"/>
      <c r="C64" s="38"/>
      <c r="D64" s="38"/>
    </row>
    <row r="65" spans="1:4" x14ac:dyDescent="0.2">
      <c r="A65" s="38"/>
      <c r="B65" s="38"/>
      <c r="C65" s="38"/>
      <c r="D65" s="38"/>
    </row>
    <row r="66" spans="1:4" x14ac:dyDescent="0.2">
      <c r="A66" s="38"/>
      <c r="B66" s="38"/>
      <c r="C66" s="38"/>
      <c r="D66" s="38"/>
    </row>
    <row r="67" spans="1:4" x14ac:dyDescent="0.2">
      <c r="A67" s="38"/>
      <c r="B67" s="38"/>
      <c r="C67" s="38"/>
      <c r="D67" s="38"/>
    </row>
    <row r="68" spans="1:4" x14ac:dyDescent="0.2">
      <c r="A68" s="38"/>
      <c r="B68" s="38"/>
      <c r="C68" s="38"/>
      <c r="D68" s="38"/>
    </row>
    <row r="69" spans="1:4" x14ac:dyDescent="0.2">
      <c r="A69" s="38"/>
      <c r="B69" s="38"/>
      <c r="C69" s="38"/>
      <c r="D69" s="38"/>
    </row>
    <row r="70" spans="1:4" x14ac:dyDescent="0.2">
      <c r="A70" s="38"/>
      <c r="B70" s="38"/>
      <c r="C70" s="38"/>
      <c r="D70" s="38"/>
    </row>
    <row r="71" spans="1:4" x14ac:dyDescent="0.2">
      <c r="A71" s="38"/>
      <c r="B71" s="38"/>
      <c r="C71" s="38"/>
      <c r="D71" s="38"/>
    </row>
    <row r="72" spans="1:4" x14ac:dyDescent="0.2">
      <c r="A72" s="38"/>
      <c r="B72" s="38"/>
      <c r="C72" s="38"/>
      <c r="D72" s="38"/>
    </row>
    <row r="73" spans="1:4" x14ac:dyDescent="0.2">
      <c r="A73" s="38"/>
      <c r="B73" s="38"/>
      <c r="C73" s="38"/>
      <c r="D73" s="38"/>
    </row>
    <row r="74" spans="1:4" x14ac:dyDescent="0.2">
      <c r="A74" s="38"/>
      <c r="B74" s="38"/>
      <c r="C74" s="38"/>
      <c r="D74" s="38"/>
    </row>
  </sheetData>
  <mergeCells count="7">
    <mergeCell ref="A30:F30"/>
    <mergeCell ref="A1:B1"/>
    <mergeCell ref="A5:B6"/>
    <mergeCell ref="A27:B27"/>
    <mergeCell ref="A12:B12"/>
    <mergeCell ref="A26:B26"/>
    <mergeCell ref="A29:C29"/>
  </mergeCells>
  <phoneticPr fontId="5" type="noConversion"/>
  <pageMargins left="0" right="0" top="0.51181102362204722" bottom="0.43307086614173229" header="0.31496062992125984" footer="0.27559055118110237"/>
  <pageSetup paperSize="9" scale="9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552A6BDF-EC15-4F74-BC4A-57F98DFCD6B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7.04 Notice</vt:lpstr>
      <vt:lpstr>7.04 Graphique 1</vt:lpstr>
      <vt:lpstr>7.04 Tableau 2</vt:lpstr>
    </vt:vector>
  </TitlesOfParts>
  <Company>DEPP-MENJ - Ministère de l'Education nationale et de la Jeunesse - Direction de l'évaluation,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2022 ; Repères et références statistiques 2022 ;7.17</dc:title>
  <dc:creator>DEPP-MENJ - Ministère de l'Education nationale et de la Jeunesse;Direction de l'évaluation de la prospective et de la performance</dc:creator>
  <cp:lastModifiedBy>Santa Susini</cp:lastModifiedBy>
  <cp:lastPrinted>2024-01-17T14:11:39Z</cp:lastPrinted>
  <dcterms:created xsi:type="dcterms:W3CDTF">2010-01-13T09:22:54Z</dcterms:created>
  <dcterms:modified xsi:type="dcterms:W3CDTF">2026-02-11T08:02:53Z</dcterms:modified>
  <cp:contentStatus>Publié</cp:contentStatus>
</cp:coreProperties>
</file>