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.susini\Nextcloud2\Stats corses\2023\RRS ACADEMIE\"/>
    </mc:Choice>
  </mc:AlternateContent>
  <bookViews>
    <workbookView xWindow="0" yWindow="0" windowWidth="25200" windowHeight="9225" activeTab="2"/>
  </bookViews>
  <sheets>
    <sheet name="7.04 Notice" sheetId="12" r:id="rId1"/>
    <sheet name="7.04 Graphique 1" sheetId="11" r:id="rId2"/>
    <sheet name="7.04 Tableau 2" sheetId="1" r:id="rId3"/>
  </sheets>
  <calcPr calcId="162913"/>
</workbook>
</file>

<file path=xl/calcChain.xml><?xml version="1.0" encoding="utf-8"?>
<calcChain xmlns="http://schemas.openxmlformats.org/spreadsheetml/2006/main">
  <c r="K26" i="1" l="1"/>
  <c r="C29" i="11"/>
  <c r="D29" i="11"/>
  <c r="E29" i="11"/>
  <c r="F29" i="11"/>
  <c r="G29" i="11"/>
  <c r="H29" i="11"/>
  <c r="B29" i="11"/>
  <c r="N15" i="1"/>
  <c r="M15" i="1"/>
  <c r="K12" i="1" l="1"/>
  <c r="K27" i="1" s="1"/>
  <c r="D10" i="1"/>
  <c r="A3" i="1" l="1"/>
  <c r="A3" i="11"/>
  <c r="H7" i="1" l="1"/>
  <c r="F18" i="1"/>
  <c r="D11" i="1"/>
  <c r="G26" i="1" l="1"/>
  <c r="C26" i="1"/>
  <c r="G12" i="1"/>
  <c r="C12" i="1"/>
  <c r="G27" i="1" l="1"/>
  <c r="C27" i="1"/>
</calcChain>
</file>

<file path=xl/sharedStrings.xml><?xml version="1.0" encoding="utf-8"?>
<sst xmlns="http://schemas.openxmlformats.org/spreadsheetml/2006/main" count="89" uniqueCount="78">
  <si>
    <t>Groupes de spécialités de formation</t>
  </si>
  <si>
    <t>Admis</t>
  </si>
  <si>
    <t>201</t>
  </si>
  <si>
    <t>Technologies de commandes des transformations industrielles</t>
  </si>
  <si>
    <t>230</t>
  </si>
  <si>
    <t>Spécialités pluritechnologiques génie civil, construction, bois</t>
  </si>
  <si>
    <t>232</t>
  </si>
  <si>
    <t>Bâtiment : construction et couverture</t>
  </si>
  <si>
    <t>250</t>
  </si>
  <si>
    <t>Spécialités pluritechnologiques mécanique-électricité</t>
  </si>
  <si>
    <t>255</t>
  </si>
  <si>
    <t>Total des spécialités de la production</t>
  </si>
  <si>
    <t>312</t>
  </si>
  <si>
    <t>Commerce, vente</t>
  </si>
  <si>
    <t>313</t>
  </si>
  <si>
    <t>Finances, banque, assurances</t>
  </si>
  <si>
    <t>314</t>
  </si>
  <si>
    <t>Comptabilité, gestion</t>
  </si>
  <si>
    <t>320</t>
  </si>
  <si>
    <t>Spécialités plurivalentes de la communication</t>
  </si>
  <si>
    <t>324</t>
  </si>
  <si>
    <t>Secrétariat, bureautique</t>
  </si>
  <si>
    <t>326</t>
  </si>
  <si>
    <t>Informatique, traitement de l'information</t>
  </si>
  <si>
    <t>331</t>
  </si>
  <si>
    <t>Santé</t>
  </si>
  <si>
    <t>334</t>
  </si>
  <si>
    <t>Accueil, hôtellerie, tourisme</t>
  </si>
  <si>
    <t>336</t>
  </si>
  <si>
    <t>Coiffure, esthétique et autres soins</t>
  </si>
  <si>
    <t>Total des spécialités des services</t>
  </si>
  <si>
    <t>Ensemble des spécialités</t>
  </si>
  <si>
    <t>Spécialités plurivalentes sanitaires et sociales</t>
  </si>
  <si>
    <t>Électricité, électronique</t>
  </si>
  <si>
    <t>330</t>
  </si>
  <si>
    <t>Production</t>
  </si>
  <si>
    <t>Services</t>
  </si>
  <si>
    <t>Catégorie de spécialité</t>
  </si>
  <si>
    <t>Taux de
succès 
(%)</t>
  </si>
  <si>
    <t>Taux de 
succès Femmes
 (%)</t>
  </si>
  <si>
    <t>Taux de 
succès Hommes
(%)</t>
  </si>
  <si>
    <t>Sommaire</t>
  </si>
  <si>
    <t>Précisions</t>
  </si>
  <si>
    <r>
      <t>Population concernée</t>
    </r>
    <r>
      <rPr>
        <sz val="8"/>
        <color rgb="FF000000"/>
        <rFont val="Arial"/>
        <family val="2"/>
      </rPr>
      <t xml:space="preserve"> - Candidats présents à l’examen du BTS aux sessions 2020 et 2021, y compris BTS agricole et maritime, en France métropolitaine et dans les départements et régions d’outre-mer.</t>
    </r>
  </si>
  <si>
    <r>
      <t>Brevet de technicien supérieur (BTS) (agricole) et ses spécialités de formation</t>
    </r>
    <r>
      <rPr>
        <sz val="8"/>
        <color rgb="FF000000"/>
        <rFont val="Arial"/>
        <family val="2"/>
      </rPr>
      <t xml:space="preserve"> - Voir « Glossaire ».</t>
    </r>
  </si>
  <si>
    <r>
      <t>Taux de succès</t>
    </r>
    <r>
      <rPr>
        <sz val="8"/>
        <rFont val="Arial"/>
        <family val="2"/>
      </rPr>
      <t xml:space="preserve"> – Le taux de succès est ici déterminé par le rapport entre le nombre d’admis et celui des présents à l’examen lors d’une même session.</t>
    </r>
  </si>
  <si>
    <t>Pour en savoir plus</t>
  </si>
  <si>
    <r>
      <t>- Note flash du SIES</t>
    </r>
    <r>
      <rPr>
        <sz val="8"/>
        <color rgb="FF000000"/>
        <rFont val="Arial"/>
        <family val="2"/>
      </rPr>
      <t> : 22.17.</t>
    </r>
  </si>
  <si>
    <t>Source</t>
  </si>
  <si>
    <t>- SIES-MESR, Système d’information OCEAN.</t>
  </si>
  <si>
    <t>- Systèmes d'information des ministères chargés de l'Agriculture et de la Mer, traitement SIES-MESR.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</si>
  <si>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</si>
  <si>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</si>
  <si>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Résultat non significatif (n.s.)ou valeur inférieure à 0,05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</si>
  <si>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Absence d’effectif ou pas d’effectif possible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</si>
  <si>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</si>
  <si>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</si>
  <si>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Actualisé le</t>
  </si>
  <si>
    <t>Repères statistiques corses</t>
  </si>
  <si>
    <t>Publication annuelle de la division de la prospective et des statistiques académiques (DPSA) de l'Académie de Corse.</t>
  </si>
  <si>
    <t>https://www.ac-corse.fr/l-academie-en-chiffres-123583</t>
  </si>
  <si>
    <t>Champ : Région Corse.</t>
  </si>
  <si>
    <t>RERS 7.04 Le BTS : réussite par spécialité</t>
  </si>
  <si>
    <t>7.04 Le BTS - Réussite par spécialité</t>
  </si>
  <si>
    <t>[1] Évolution des effectifs admis à l'examen du BTS selon la catégorie de spécialités, entre les sessions de 2016 et 2022</t>
  </si>
  <si>
    <t>[2] Répartition des admis au BTS selon la spécialité de la formation, sessions 2020, 2021 et 2022</t>
  </si>
  <si>
    <t>RERS 2023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</si>
  <si>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à la session 2022, 43 candidats ont été admis à l'examen d'un BTS de la spécialité « comptabilité gestion », soit un taux de succès de 66,2% (66,7 % pour les femmes, 65,2 % pour les hommes).</t>
    </r>
  </si>
  <si>
    <t>332</t>
  </si>
  <si>
    <t>Economie sociale familiale</t>
  </si>
  <si>
    <t>344</t>
  </si>
  <si>
    <t>Securité</t>
  </si>
  <si>
    <t>345</t>
  </si>
  <si>
    <t>Notariat</t>
  </si>
  <si>
    <t>Ensemble</t>
  </si>
  <si>
    <t>Source : SIES-MESR, Système d’information Ocean</t>
  </si>
  <si>
    <t>Source : SIES-MESR, Système d’information Ocean,</t>
  </si>
  <si>
    <t>DPSA, RSC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</si>
</sst>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"/>
    <numFmt numFmtId="165" formatCode="0.0"/>
    <numFmt numFmtId="166" formatCode="0.000"/>
    <numFmt numFmtId="167" formatCode="#,##0.000"/>
    <numFmt numFmtId="168" formatCode="_(* #,##0_);_(* \(#,##0\);_(* &quot;-&quot;_);_(@_)"/>
    <numFmt numFmtId="169" formatCode="_(* #,##0.00_);_(* \(#,##0.00\);_(* &quot;-&quot;??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[$-F800]dddd\,\ mmmm\ dd\,\ yyyy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 Light"/>
      <family val="2"/>
    </font>
    <font>
      <sz val="8"/>
      <color theme="1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65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65"/>
      <name val="Arial"/>
      <family val="2"/>
    </font>
    <font>
      <b/>
      <sz val="15"/>
      <color theme="3"/>
      <name val="Calibri"/>
      <family val="2"/>
      <scheme val="minor"/>
    </font>
    <font>
      <b/>
      <sz val="7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8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3" borderId="0" applyNumberFormat="0" applyBorder="0" applyAlignment="0" applyProtection="0"/>
    <xf numFmtId="0" fontId="4" fillId="16" borderId="1"/>
    <xf numFmtId="0" fontId="21" fillId="17" borderId="2" applyNumberFormat="0" applyAlignment="0" applyProtection="0"/>
    <xf numFmtId="0" fontId="4" fillId="0" borderId="3"/>
    <xf numFmtId="0" fontId="16" fillId="18" borderId="5" applyNumberFormat="0" applyAlignment="0" applyProtection="0"/>
    <xf numFmtId="0" fontId="22" fillId="19" borderId="0">
      <alignment horizontal="center"/>
    </xf>
    <xf numFmtId="0" fontId="23" fillId="19" borderId="0">
      <alignment horizontal="center" vertical="center"/>
    </xf>
    <xf numFmtId="0" fontId="9" fillId="20" borderId="0">
      <alignment horizontal="center" wrapText="1"/>
    </xf>
    <xf numFmtId="0" fontId="8" fillId="19" borderId="0">
      <alignment horizontal="center"/>
    </xf>
    <xf numFmtId="168" fontId="2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25" fillId="21" borderId="1" applyBorder="0">
      <protection locked="0"/>
    </xf>
    <xf numFmtId="0" fontId="26" fillId="0" borderId="0" applyNumberFormat="0" applyFill="0" applyBorder="0" applyAlignment="0" applyProtection="0"/>
    <xf numFmtId="0" fontId="14" fillId="19" borderId="3">
      <alignment horizontal="left"/>
    </xf>
    <xf numFmtId="0" fontId="27" fillId="19" borderId="0">
      <alignment horizontal="left"/>
    </xf>
    <xf numFmtId="0" fontId="28" fillId="4" borderId="0" applyNumberFormat="0" applyBorder="0" applyAlignment="0" applyProtection="0"/>
    <xf numFmtId="0" fontId="29" fillId="22" borderId="0">
      <alignment horizontal="right" vertical="top" textRotation="90" wrapText="1"/>
    </xf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17" fillId="20" borderId="0">
      <alignment horizontal="center"/>
    </xf>
    <xf numFmtId="0" fontId="4" fillId="19" borderId="9">
      <alignment wrapText="1"/>
    </xf>
    <xf numFmtId="0" fontId="35" fillId="19" borderId="10"/>
    <xf numFmtId="0" fontId="35" fillId="19" borderId="11"/>
    <xf numFmtId="0" fontId="4" fillId="19" borderId="12">
      <alignment horizontal="center" wrapText="1"/>
    </xf>
    <xf numFmtId="0" fontId="10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9" fillId="0" borderId="0" applyFont="0" applyFill="0" applyBorder="0" applyAlignment="0" applyProtection="0"/>
    <xf numFmtId="0" fontId="37" fillId="23" borderId="0" applyNumberFormat="0" applyBorder="0" applyAlignment="0" applyProtection="0"/>
    <xf numFmtId="0" fontId="38" fillId="0" borderId="0"/>
    <xf numFmtId="0" fontId="45" fillId="0" borderId="0"/>
    <xf numFmtId="0" fontId="9" fillId="0" borderId="0"/>
    <xf numFmtId="0" fontId="18" fillId="0" borderId="0"/>
    <xf numFmtId="0" fontId="45" fillId="0" borderId="0"/>
    <xf numFmtId="0" fontId="9" fillId="0" borderId="0"/>
    <xf numFmtId="0" fontId="45" fillId="0" borderId="0"/>
    <xf numFmtId="0" fontId="18" fillId="0" borderId="0"/>
    <xf numFmtId="0" fontId="45" fillId="0" borderId="0"/>
    <xf numFmtId="0" fontId="48" fillId="0" borderId="0"/>
    <xf numFmtId="0" fontId="48" fillId="0" borderId="0"/>
    <xf numFmtId="0" fontId="39" fillId="17" borderId="13" applyNumberFormat="0" applyAlignment="0" applyProtection="0"/>
    <xf numFmtId="9" fontId="9" fillId="0" borderId="0" applyFont="0" applyFill="0" applyBorder="0" applyAlignment="0" applyProtection="0"/>
    <xf numFmtId="9" fontId="9" fillId="0" borderId="0" applyNumberFormat="0" applyFont="0" applyFill="0" applyBorder="0" applyAlignment="0" applyProtection="0"/>
    <xf numFmtId="9" fontId="9" fillId="0" borderId="0" applyNumberFormat="0" applyFont="0" applyFill="0" applyBorder="0" applyAlignment="0" applyProtection="0"/>
    <xf numFmtId="0" fontId="4" fillId="19" borderId="3"/>
    <xf numFmtId="0" fontId="23" fillId="19" borderId="0">
      <alignment horizontal="right"/>
    </xf>
    <xf numFmtId="0" fontId="40" fillId="24" borderId="0">
      <alignment horizontal="center"/>
    </xf>
    <xf numFmtId="0" fontId="41" fillId="20" borderId="0"/>
    <xf numFmtId="0" fontId="42" fillId="22" borderId="14">
      <alignment horizontal="left" vertical="top" wrapText="1"/>
    </xf>
    <xf numFmtId="0" fontId="42" fillId="22" borderId="15">
      <alignment horizontal="left" vertical="top"/>
    </xf>
    <xf numFmtId="37" fontId="43" fillId="0" borderId="0"/>
    <xf numFmtId="0" fontId="22" fillId="19" borderId="0">
      <alignment horizontal="center"/>
    </xf>
    <xf numFmtId="0" fontId="15" fillId="0" borderId="0" applyNumberFormat="0" applyFill="0" applyBorder="0" applyAlignment="0" applyProtection="0"/>
    <xf numFmtId="0" fontId="6" fillId="19" borderId="0"/>
    <xf numFmtId="0" fontId="44" fillId="0" borderId="0" applyNumberFormat="0" applyFill="0" applyBorder="0" applyAlignment="0" applyProtection="0"/>
    <xf numFmtId="0" fontId="2" fillId="0" borderId="0"/>
    <xf numFmtId="0" fontId="9" fillId="25" borderId="18" applyNumberFormat="0" applyFont="0" applyAlignment="0" applyProtection="0"/>
    <xf numFmtId="0" fontId="1" fillId="0" borderId="0"/>
    <xf numFmtId="0" fontId="57" fillId="0" borderId="19" applyNumberFormat="0" applyFill="0" applyAlignment="0" applyProtection="0"/>
  </cellStyleXfs>
  <cellXfs count="76">
    <xf numFmtId="0" fontId="0" fillId="0" borderId="0" xfId="0"/>
    <xf numFmtId="0" fontId="4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60" applyFont="1" applyFill="1"/>
    <xf numFmtId="0" fontId="11" fillId="0" borderId="0" xfId="0" applyFont="1" applyFill="1" applyBorder="1"/>
    <xf numFmtId="0" fontId="4" fillId="0" borderId="0" xfId="0" applyFont="1" applyFill="1" applyBorder="1"/>
    <xf numFmtId="3" fontId="4" fillId="0" borderId="0" xfId="0" applyNumberFormat="1" applyFont="1" applyFill="1"/>
    <xf numFmtId="165" fontId="11" fillId="0" borderId="0" xfId="0" applyNumberFormat="1" applyFont="1" applyFill="1"/>
    <xf numFmtId="0" fontId="49" fillId="0" borderId="0" xfId="65" applyFont="1" applyFill="1" applyAlignment="1">
      <alignment horizontal="right" vertical="center"/>
    </xf>
    <xf numFmtId="3" fontId="11" fillId="0" borderId="0" xfId="0" applyNumberFormat="1" applyFont="1" applyFill="1"/>
    <xf numFmtId="164" fontId="11" fillId="0" borderId="0" xfId="0" applyNumberFormat="1" applyFont="1" applyFill="1"/>
    <xf numFmtId="0" fontId="50" fillId="0" borderId="0" xfId="61" applyFont="1"/>
    <xf numFmtId="0" fontId="9" fillId="0" borderId="0" xfId="58"/>
    <xf numFmtId="172" fontId="50" fillId="0" borderId="0" xfId="58" applyNumberFormat="1" applyFont="1" applyAlignment="1">
      <alignment horizontal="right" wrapText="1"/>
    </xf>
    <xf numFmtId="0" fontId="51" fillId="0" borderId="0" xfId="58" applyFont="1" applyAlignment="1">
      <alignment vertical="center" wrapText="1"/>
    </xf>
    <xf numFmtId="0" fontId="50" fillId="0" borderId="0" xfId="58" applyFont="1"/>
    <xf numFmtId="0" fontId="9" fillId="0" borderId="0" xfId="58" applyFont="1"/>
    <xf numFmtId="0" fontId="52" fillId="0" borderId="0" xfId="58" applyFont="1" applyFill="1" applyAlignment="1">
      <alignment vertical="center" wrapText="1"/>
    </xf>
    <xf numFmtId="0" fontId="3" fillId="0" borderId="0" xfId="58" applyFont="1" applyAlignment="1">
      <alignment wrapText="1"/>
    </xf>
    <xf numFmtId="0" fontId="52" fillId="0" borderId="0" xfId="58" applyFont="1" applyFill="1" applyAlignment="1">
      <alignment vertical="center"/>
    </xf>
    <xf numFmtId="0" fontId="53" fillId="0" borderId="0" xfId="58" applyFont="1" applyAlignment="1">
      <alignment horizontal="justify" vertical="center" wrapText="1"/>
    </xf>
    <xf numFmtId="0" fontId="52" fillId="0" borderId="0" xfId="58" applyFont="1" applyAlignment="1">
      <alignment horizontal="justify" vertical="center" wrapText="1"/>
    </xf>
    <xf numFmtId="0" fontId="55" fillId="0" borderId="0" xfId="58" applyFont="1" applyAlignment="1">
      <alignment vertical="center" wrapText="1"/>
    </xf>
    <xf numFmtId="0" fontId="52" fillId="0" borderId="0" xfId="58" applyFont="1" applyAlignment="1">
      <alignment vertical="center" wrapText="1"/>
    </xf>
    <xf numFmtId="0" fontId="56" fillId="0" borderId="0" xfId="58" applyFont="1" applyAlignment="1">
      <alignment vertical="center" wrapText="1"/>
    </xf>
    <xf numFmtId="0" fontId="4" fillId="0" borderId="0" xfId="58" applyFont="1" applyAlignment="1">
      <alignment wrapText="1"/>
    </xf>
    <xf numFmtId="0" fontId="4" fillId="0" borderId="0" xfId="58" applyFont="1"/>
    <xf numFmtId="0" fontId="7" fillId="0" borderId="0" xfId="0" applyFont="1" applyAlignment="1">
      <alignment vertical="center"/>
    </xf>
    <xf numFmtId="14" fontId="50" fillId="0" borderId="0" xfId="58" applyNumberFormat="1" applyFont="1" applyAlignment="1">
      <alignment horizontal="right" wrapText="1"/>
    </xf>
    <xf numFmtId="0" fontId="57" fillId="0" borderId="19" xfId="85"/>
    <xf numFmtId="0" fontId="9" fillId="0" borderId="0" xfId="61" applyFont="1" applyAlignment="1">
      <alignment horizontal="left" vertical="center" wrapText="1"/>
    </xf>
    <xf numFmtId="0" fontId="10" fillId="0" borderId="0" xfId="50" applyAlignment="1" applyProtection="1">
      <alignment vertical="center" wrapText="1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4" fontId="6" fillId="0" borderId="0" xfId="0" quotePrefix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Fill="1" applyBorder="1"/>
    <xf numFmtId="165" fontId="11" fillId="0" borderId="0" xfId="0" applyNumberFormat="1" applyFont="1" applyFill="1" applyBorder="1"/>
    <xf numFmtId="0" fontId="6" fillId="0" borderId="20" xfId="0" applyFont="1" applyFill="1" applyBorder="1"/>
    <xf numFmtId="0" fontId="6" fillId="0" borderId="20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4" fillId="0" borderId="0" xfId="0" quotePrefix="1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4" fontId="4" fillId="0" borderId="0" xfId="0" quotePrefix="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4" fontId="8" fillId="0" borderId="0" xfId="0" quotePrefix="1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9" fillId="0" borderId="0" xfId="65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167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58" fillId="0" borderId="11" xfId="0" applyFont="1" applyFill="1" applyBorder="1" applyAlignment="1">
      <alignment horizontal="right" vertical="center"/>
    </xf>
    <xf numFmtId="0" fontId="58" fillId="0" borderId="11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12" fillId="0" borderId="0" xfId="0" quotePrefix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/>
  </cellXfs>
  <cellStyles count="8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 4" xfId="60"/>
    <cellStyle name="Normal 2_TC_A1" xfId="61"/>
    <cellStyle name="Normal 3" xfId="62"/>
    <cellStyle name="Normal 3 2" xfId="63"/>
    <cellStyle name="Normal 4" xfId="64"/>
    <cellStyle name="Normal 5" xfId="82"/>
    <cellStyle name="Normal 6" xfId="84"/>
    <cellStyle name="Normal 7" xfId="65"/>
    <cellStyle name="Normal 7 2" xfId="66"/>
    <cellStyle name="Note" xfId="83"/>
    <cellStyle name="Output" xfId="67"/>
    <cellStyle name="Percent 2" xfId="68"/>
    <cellStyle name="Percent_1 SubOverv.USd" xfId="69"/>
    <cellStyle name="Prozent_SubCatperStud" xfId="70"/>
    <cellStyle name="row" xfId="71"/>
    <cellStyle name="RowCodes" xfId="72"/>
    <cellStyle name="Row-Col Headings" xfId="73"/>
    <cellStyle name="RowTitles_CENTRAL_GOVT" xfId="74"/>
    <cellStyle name="RowTitles-Col2" xfId="75"/>
    <cellStyle name="RowTitles-Detail" xfId="76"/>
    <cellStyle name="Standard_Info" xfId="77"/>
    <cellStyle name="temp" xfId="78"/>
    <cellStyle name="Title" xfId="79"/>
    <cellStyle name="title1" xfId="80"/>
    <cellStyle name="Titre 1" xfId="85" builtinId="16"/>
    <cellStyle name="Warning Text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865241330253959E-2"/>
          <c:y val="5.4424116103134169E-2"/>
          <c:w val="0.76483443857682454"/>
          <c:h val="0.82277366064536051"/>
        </c:manualLayout>
      </c:layout>
      <c:lineChart>
        <c:grouping val="standard"/>
        <c:varyColors val="0"/>
        <c:ser>
          <c:idx val="1"/>
          <c:order val="0"/>
          <c:tx>
            <c:strRef>
              <c:f>'7.04 Graphique 1'!$A$28</c:f>
              <c:strCache>
                <c:ptCount val="1"/>
                <c:pt idx="0">
                  <c:v>Services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C1-4F4B-A789-21B92972CA1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C1-4F4B-A789-21B92972CA1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C1-4F4B-A789-21B92972CA1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C1-4F4B-A789-21B92972CA1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C1-4F4B-A789-21B92972CA1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C1-4F4B-A789-21B92972CA1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C1-4F4B-A789-21B92972CA1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C1-4F4B-A789-21B92972CA1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CA-4784-AD9B-746101DF081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5B-4A46-A028-CA1B9A943A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'7.04 Graphique 1'!$B$26:$H$26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'7.04 Graphique 1'!$B$28:$H$28</c:f>
              <c:numCache>
                <c:formatCode>#,##0</c:formatCode>
                <c:ptCount val="7"/>
                <c:pt idx="0">
                  <c:v>231</c:v>
                </c:pt>
                <c:pt idx="1">
                  <c:v>179</c:v>
                </c:pt>
                <c:pt idx="2">
                  <c:v>218</c:v>
                </c:pt>
                <c:pt idx="3">
                  <c:v>175</c:v>
                </c:pt>
                <c:pt idx="4">
                  <c:v>255</c:v>
                </c:pt>
                <c:pt idx="5">
                  <c:v>245</c:v>
                </c:pt>
                <c:pt idx="6">
                  <c:v>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CA-4784-AD9B-746101DF081E}"/>
            </c:ext>
          </c:extLst>
        </c:ser>
        <c:ser>
          <c:idx val="0"/>
          <c:order val="1"/>
          <c:tx>
            <c:strRef>
              <c:f>'7.04 Graphique 1'!$A$27</c:f>
              <c:strCache>
                <c:ptCount val="1"/>
                <c:pt idx="0">
                  <c:v>Production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C1-4F4B-A789-21B92972CA1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C1-4F4B-A789-21B92972CA1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C1-4F4B-A789-21B92972CA1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C1-4F4B-A789-21B92972CA1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0C1-4F4B-A789-21B92972CA1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0C1-4F4B-A789-21B92972CA1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0C1-4F4B-A789-21B92972CA1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0C1-4F4B-A789-21B92972CA1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CA-4784-AD9B-746101DF081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5B-4A46-A028-CA1B9A943A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'7.04 Graphique 1'!$B$26:$H$26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'7.04 Graphique 1'!$B$27:$H$27</c:f>
              <c:numCache>
                <c:formatCode>#,##0</c:formatCode>
                <c:ptCount val="7"/>
                <c:pt idx="0">
                  <c:v>53</c:v>
                </c:pt>
                <c:pt idx="1">
                  <c:v>48</c:v>
                </c:pt>
                <c:pt idx="2">
                  <c:v>40</c:v>
                </c:pt>
                <c:pt idx="3">
                  <c:v>51</c:v>
                </c:pt>
                <c:pt idx="4">
                  <c:v>47</c:v>
                </c:pt>
                <c:pt idx="5">
                  <c:v>51</c:v>
                </c:pt>
                <c:pt idx="6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CA-4784-AD9B-746101DF0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435712"/>
        <c:axId val="238473600"/>
      </c:lineChart>
      <c:catAx>
        <c:axId val="23643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8473600"/>
        <c:crosses val="autoZero"/>
        <c:auto val="1"/>
        <c:lblAlgn val="ctr"/>
        <c:lblOffset val="100"/>
        <c:noMultiLvlLbl val="0"/>
      </c:catAx>
      <c:valAx>
        <c:axId val="2384736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6435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8272412215034"/>
          <c:y val="0.293711208893006"/>
          <c:w val="0.14583056433031738"/>
          <c:h val="0.1772834645669291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438149</xdr:colOff>
      <xdr:row>4</xdr:row>
      <xdr:rowOff>0</xdr:rowOff>
    </xdr:from>
    <xdr:to>
      <xdr:col>8</xdr:col>
      <xdr:colOff>171450</xdr:colOff>
      <xdr:row>21</xdr:row>
      <xdr:rowOff>0</xdr:rowOff>
    </xdr:to>
    <xdr:graphicFrame macro="">
      <xdr:nvGraphicFramePr>
        <xdr:cNvPr id="1031" name="Graphique 1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-corse.fr/l-academie-en-chiffres-12358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A98"/>
  <sheetViews>
    <sheetView showGridLines="0" zoomScaleNormal="100" zoomScaleSheetLayoutView="110" workbookViewId="0">
      <selection activeCell="A2" sqref="A2"/>
    </sheetView>
  </sheetViews>
  <sheetFormatPr baseColWidth="10" defaultRowHeight="12.75" x14ac:dyDescent="0.2"/>
  <cols>
    <col min="1" max="1" width="90.7109375" style="15" customWidth="1"/>
    <col min="2" max="16384" width="11.42578125" style="15"/>
  </cols>
  <sheetData>
    <row r="1" spans="1:1" x14ac:dyDescent="0.2">
      <c r="A1" s="14" t="s">
        <v>77</v>
      </c>
    </row>
    <row r="2" spans="1:1" x14ac:dyDescent="0.2">
      <c r="A2" s="16" t="s">
        <v>57</v>
      </c>
    </row>
    <row r="3" spans="1:1" x14ac:dyDescent="0.2">
      <c r="A3" s="31">
        <v>45273</v>
      </c>
    </row>
    <row r="4" spans="1:1" ht="20.25" thickBot="1" x14ac:dyDescent="0.35">
      <c r="A4" s="32" t="s">
        <v>58</v>
      </c>
    </row>
    <row r="5" spans="1:1" ht="13.5" thickTop="1" x14ac:dyDescent="0.2"/>
    <row r="6" spans="1:1" ht="25.5" x14ac:dyDescent="0.2">
      <c r="A6" s="33" t="s">
        <v>59</v>
      </c>
    </row>
    <row r="7" spans="1:1" ht="102" customHeight="1" x14ac:dyDescent="0.2">
      <c r="A7" s="34" t="s">
        <v>60</v>
      </c>
    </row>
    <row r="9" spans="1:1" ht="15.75" x14ac:dyDescent="0.2">
      <c r="A9" s="17" t="s">
        <v>63</v>
      </c>
    </row>
    <row r="10" spans="1:1" x14ac:dyDescent="0.2">
      <c r="A10" s="18"/>
    </row>
    <row r="11" spans="1:1" x14ac:dyDescent="0.2">
      <c r="A11" s="18"/>
    </row>
    <row r="12" spans="1:1" x14ac:dyDescent="0.2">
      <c r="A12" s="18"/>
    </row>
    <row r="13" spans="1:1" s="19" customFormat="1" ht="34.9" customHeight="1" x14ac:dyDescent="0.2"/>
    <row r="14" spans="1:1" ht="35.1" customHeight="1" x14ac:dyDescent="0.2">
      <c r="A14" s="20" t="s">
        <v>41</v>
      </c>
    </row>
    <row r="15" spans="1:1" ht="24" x14ac:dyDescent="0.2">
      <c r="A15" s="21" t="s">
        <v>64</v>
      </c>
    </row>
    <row r="16" spans="1:1" x14ac:dyDescent="0.2">
      <c r="A16" s="21" t="s">
        <v>65</v>
      </c>
    </row>
    <row r="17" spans="1:1" x14ac:dyDescent="0.2">
      <c r="A17" s="21"/>
    </row>
    <row r="18" spans="1:1" x14ac:dyDescent="0.2">
      <c r="A18" s="21"/>
    </row>
    <row r="19" spans="1:1" x14ac:dyDescent="0.2">
      <c r="A19" s="21"/>
    </row>
    <row r="20" spans="1:1" x14ac:dyDescent="0.2">
      <c r="A20" s="21"/>
    </row>
    <row r="21" spans="1:1" x14ac:dyDescent="0.2">
      <c r="A21" s="21"/>
    </row>
    <row r="22" spans="1:1" x14ac:dyDescent="0.2">
      <c r="A22" s="21"/>
    </row>
    <row r="23" spans="1:1" ht="35.1" customHeight="1" x14ac:dyDescent="0.2">
      <c r="A23" s="22" t="s">
        <v>42</v>
      </c>
    </row>
    <row r="24" spans="1:1" ht="22.5" x14ac:dyDescent="0.2">
      <c r="A24" s="23" t="s">
        <v>43</v>
      </c>
    </row>
    <row r="25" spans="1:1" x14ac:dyDescent="0.2">
      <c r="A25" s="23" t="s">
        <v>44</v>
      </c>
    </row>
    <row r="26" spans="1:1" ht="22.5" x14ac:dyDescent="0.2">
      <c r="A26" s="23" t="s">
        <v>45</v>
      </c>
    </row>
    <row r="27" spans="1:1" ht="35.1" customHeight="1" x14ac:dyDescent="0.2">
      <c r="A27" s="24" t="s">
        <v>46</v>
      </c>
    </row>
    <row r="28" spans="1:1" x14ac:dyDescent="0.2">
      <c r="A28" s="25" t="s">
        <v>47</v>
      </c>
    </row>
    <row r="29" spans="1:1" ht="35.1" customHeight="1" x14ac:dyDescent="0.2">
      <c r="A29" s="26" t="s">
        <v>48</v>
      </c>
    </row>
    <row r="30" spans="1:1" x14ac:dyDescent="0.2">
      <c r="A30" s="27" t="s">
        <v>49</v>
      </c>
    </row>
    <row r="31" spans="1:1" x14ac:dyDescent="0.2">
      <c r="A31" s="27" t="s">
        <v>50</v>
      </c>
    </row>
    <row r="32" spans="1:1" x14ac:dyDescent="0.2">
      <c r="A32" s="19"/>
    </row>
    <row r="33" spans="1:1" ht="22.5" x14ac:dyDescent="0.2">
      <c r="A33" s="28" t="s">
        <v>51</v>
      </c>
    </row>
    <row r="34" spans="1:1" x14ac:dyDescent="0.2">
      <c r="A34" s="29"/>
    </row>
    <row r="35" spans="1:1" x14ac:dyDescent="0.2">
      <c r="A35" s="22" t="s">
        <v>52</v>
      </c>
    </row>
    <row r="36" spans="1:1" x14ac:dyDescent="0.2">
      <c r="A36" s="29"/>
    </row>
    <row r="37" spans="1:1" x14ac:dyDescent="0.2">
      <c r="A37" s="29" t="s">
        <v>53</v>
      </c>
    </row>
    <row r="38" spans="1:1" x14ac:dyDescent="0.2">
      <c r="A38" s="29" t="s">
        <v>54</v>
      </c>
    </row>
    <row r="39" spans="1:1" x14ac:dyDescent="0.2">
      <c r="A39" s="29" t="s">
        <v>55</v>
      </c>
    </row>
    <row r="40" spans="1:1" x14ac:dyDescent="0.2">
      <c r="A40" s="29" t="s">
        <v>56</v>
      </c>
    </row>
    <row r="41" spans="1:1" x14ac:dyDescent="0.2">
      <c r="A41" s="19"/>
    </row>
    <row r="42" spans="1:1" x14ac:dyDescent="0.2">
      <c r="A42" s="19"/>
    </row>
    <row r="43" spans="1:1" x14ac:dyDescent="0.2">
      <c r="A43" s="19"/>
    </row>
    <row r="44" spans="1:1" x14ac:dyDescent="0.2">
      <c r="A44" s="19"/>
    </row>
    <row r="45" spans="1:1" x14ac:dyDescent="0.2">
      <c r="A45" s="19"/>
    </row>
    <row r="46" spans="1:1" x14ac:dyDescent="0.2">
      <c r="A46" s="19"/>
    </row>
    <row r="47" spans="1:1" x14ac:dyDescent="0.2">
      <c r="A47" s="19"/>
    </row>
    <row r="48" spans="1:1" x14ac:dyDescent="0.2">
      <c r="A48" s="19"/>
    </row>
    <row r="49" spans="1:1" x14ac:dyDescent="0.2">
      <c r="A49" s="19"/>
    </row>
    <row r="50" spans="1:1" x14ac:dyDescent="0.2">
      <c r="A50" s="19"/>
    </row>
    <row r="51" spans="1:1" x14ac:dyDescent="0.2">
      <c r="A51" s="19"/>
    </row>
    <row r="52" spans="1:1" x14ac:dyDescent="0.2">
      <c r="A52" s="19"/>
    </row>
    <row r="53" spans="1:1" x14ac:dyDescent="0.2">
      <c r="A53" s="19"/>
    </row>
    <row r="54" spans="1:1" x14ac:dyDescent="0.2">
      <c r="A54" s="19"/>
    </row>
    <row r="55" spans="1:1" x14ac:dyDescent="0.2">
      <c r="A55" s="19"/>
    </row>
    <row r="56" spans="1:1" x14ac:dyDescent="0.2">
      <c r="A56" s="19"/>
    </row>
    <row r="57" spans="1:1" x14ac:dyDescent="0.2">
      <c r="A57" s="19"/>
    </row>
    <row r="58" spans="1:1" x14ac:dyDescent="0.2">
      <c r="A58" s="19"/>
    </row>
    <row r="59" spans="1:1" x14ac:dyDescent="0.2">
      <c r="A59" s="19"/>
    </row>
    <row r="60" spans="1:1" x14ac:dyDescent="0.2">
      <c r="A60" s="19"/>
    </row>
    <row r="61" spans="1:1" x14ac:dyDescent="0.2">
      <c r="A61" s="19"/>
    </row>
    <row r="62" spans="1:1" x14ac:dyDescent="0.2">
      <c r="A62" s="19"/>
    </row>
    <row r="63" spans="1:1" x14ac:dyDescent="0.2">
      <c r="A63" s="19"/>
    </row>
    <row r="64" spans="1:1" x14ac:dyDescent="0.2">
      <c r="A64" s="19"/>
    </row>
    <row r="65" spans="1:1" x14ac:dyDescent="0.2">
      <c r="A65" s="19"/>
    </row>
    <row r="66" spans="1:1" x14ac:dyDescent="0.2">
      <c r="A66" s="19"/>
    </row>
    <row r="67" spans="1:1" x14ac:dyDescent="0.2">
      <c r="A67" s="19"/>
    </row>
    <row r="68" spans="1:1" x14ac:dyDescent="0.2">
      <c r="A68" s="19"/>
    </row>
    <row r="69" spans="1:1" x14ac:dyDescent="0.2">
      <c r="A69" s="19"/>
    </row>
    <row r="70" spans="1:1" x14ac:dyDescent="0.2">
      <c r="A70" s="19"/>
    </row>
    <row r="71" spans="1:1" x14ac:dyDescent="0.2">
      <c r="A71" s="19"/>
    </row>
    <row r="72" spans="1:1" x14ac:dyDescent="0.2">
      <c r="A72" s="19"/>
    </row>
    <row r="73" spans="1:1" x14ac:dyDescent="0.2">
      <c r="A73" s="19"/>
    </row>
    <row r="74" spans="1:1" x14ac:dyDescent="0.2">
      <c r="A74" s="19"/>
    </row>
    <row r="75" spans="1:1" x14ac:dyDescent="0.2">
      <c r="A75" s="19"/>
    </row>
    <row r="76" spans="1:1" x14ac:dyDescent="0.2">
      <c r="A76" s="19"/>
    </row>
    <row r="77" spans="1:1" x14ac:dyDescent="0.2">
      <c r="A77" s="19"/>
    </row>
    <row r="78" spans="1:1" x14ac:dyDescent="0.2">
      <c r="A78" s="19"/>
    </row>
    <row r="79" spans="1:1" x14ac:dyDescent="0.2">
      <c r="A79" s="19"/>
    </row>
    <row r="80" spans="1:1" x14ac:dyDescent="0.2">
      <c r="A80" s="19"/>
    </row>
    <row r="81" spans="1:1" x14ac:dyDescent="0.2">
      <c r="A81" s="19"/>
    </row>
    <row r="82" spans="1:1" x14ac:dyDescent="0.2">
      <c r="A82" s="19"/>
    </row>
    <row r="83" spans="1:1" x14ac:dyDescent="0.2">
      <c r="A83" s="19"/>
    </row>
    <row r="84" spans="1:1" x14ac:dyDescent="0.2">
      <c r="A84" s="19"/>
    </row>
    <row r="85" spans="1:1" x14ac:dyDescent="0.2">
      <c r="A85" s="19"/>
    </row>
    <row r="86" spans="1:1" x14ac:dyDescent="0.2">
      <c r="A86" s="19"/>
    </row>
    <row r="87" spans="1:1" x14ac:dyDescent="0.2">
      <c r="A87" s="19"/>
    </row>
    <row r="88" spans="1:1" x14ac:dyDescent="0.2">
      <c r="A88" s="19"/>
    </row>
    <row r="89" spans="1:1" x14ac:dyDescent="0.2">
      <c r="A89" s="19"/>
    </row>
    <row r="90" spans="1:1" x14ac:dyDescent="0.2">
      <c r="A90" s="19"/>
    </row>
    <row r="91" spans="1:1" x14ac:dyDescent="0.2">
      <c r="A91" s="19"/>
    </row>
    <row r="92" spans="1:1" x14ac:dyDescent="0.2">
      <c r="A92" s="19"/>
    </row>
    <row r="93" spans="1:1" x14ac:dyDescent="0.2">
      <c r="A93" s="19"/>
    </row>
    <row r="94" spans="1:1" x14ac:dyDescent="0.2">
      <c r="A94" s="19"/>
    </row>
    <row r="95" spans="1:1" x14ac:dyDescent="0.2">
      <c r="A95" s="19"/>
    </row>
    <row r="96" spans="1:1" x14ac:dyDescent="0.2">
      <c r="A96" s="19"/>
    </row>
    <row r="97" spans="1:1" x14ac:dyDescent="0.2">
      <c r="A97" s="19"/>
    </row>
    <row r="98" spans="1:1" x14ac:dyDescent="0.2">
      <c r="A98" s="19"/>
    </row>
  </sheetData>
  <hyperlinks>
    <hyperlink ref="A7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36"/>
  <sheetViews>
    <sheetView showGridLines="0" zoomScaleNormal="100" workbookViewId="0">
      <selection activeCell="J37" sqref="J37"/>
    </sheetView>
  </sheetViews>
  <sheetFormatPr baseColWidth="10" defaultRowHeight="12" x14ac:dyDescent="0.2"/>
  <cols>
    <col min="1" max="1" width="22.28515625" style="4" customWidth="1"/>
    <col min="2" max="16384" width="11.42578125" style="4"/>
  </cols>
  <sheetData>
    <row r="1" spans="1:1" ht="15.75" x14ac:dyDescent="0.2">
      <c r="A1" s="30" t="s">
        <v>62</v>
      </c>
    </row>
    <row r="3" spans="1:1" x14ac:dyDescent="0.2">
      <c r="A3" s="5" t="str">
        <f>'7.04 Notice'!A15</f>
        <v>[1] Évolution des effectifs admis à l'examen du BTS selon la catégorie de spécialités, entre les sessions de 2016 et 2022</v>
      </c>
    </row>
    <row r="4" spans="1:1" x14ac:dyDescent="0.2">
      <c r="A4" s="5"/>
    </row>
    <row r="6" spans="1:1" x14ac:dyDescent="0.2">
      <c r="A6" s="6"/>
    </row>
    <row r="22" spans="1:10" x14ac:dyDescent="0.2">
      <c r="B22" s="11"/>
    </row>
    <row r="24" spans="1:10" x14ac:dyDescent="0.2">
      <c r="A24" s="7"/>
    </row>
    <row r="25" spans="1:10" x14ac:dyDescent="0.2">
      <c r="A25" s="7"/>
      <c r="B25" s="65"/>
      <c r="C25" s="65"/>
      <c r="D25" s="65"/>
      <c r="E25" s="65"/>
      <c r="F25" s="65"/>
      <c r="G25" s="66"/>
    </row>
    <row r="26" spans="1:10" x14ac:dyDescent="0.2">
      <c r="A26" s="42" t="s">
        <v>37</v>
      </c>
      <c r="B26" s="43">
        <v>2016</v>
      </c>
      <c r="C26" s="43">
        <v>2017</v>
      </c>
      <c r="D26" s="43">
        <v>2018</v>
      </c>
      <c r="E26" s="43">
        <v>2019</v>
      </c>
      <c r="F26" s="43">
        <v>2020</v>
      </c>
      <c r="G26" s="43">
        <v>2021</v>
      </c>
      <c r="H26" s="43">
        <v>2022</v>
      </c>
    </row>
    <row r="27" spans="1:10" x14ac:dyDescent="0.2">
      <c r="A27" s="8" t="s">
        <v>35</v>
      </c>
      <c r="B27" s="9">
        <v>53</v>
      </c>
      <c r="C27" s="9">
        <v>48</v>
      </c>
      <c r="D27" s="9">
        <v>40</v>
      </c>
      <c r="E27" s="9">
        <v>51</v>
      </c>
      <c r="F27" s="9">
        <v>47</v>
      </c>
      <c r="G27" s="9">
        <v>51</v>
      </c>
      <c r="H27" s="9">
        <v>54</v>
      </c>
    </row>
    <row r="28" spans="1:10" x14ac:dyDescent="0.2">
      <c r="A28" s="8" t="s">
        <v>36</v>
      </c>
      <c r="B28" s="40">
        <v>231</v>
      </c>
      <c r="C28" s="40">
        <v>179</v>
      </c>
      <c r="D28" s="40">
        <v>218</v>
      </c>
      <c r="E28" s="40">
        <v>175</v>
      </c>
      <c r="F28" s="40">
        <v>255</v>
      </c>
      <c r="G28" s="40">
        <v>245</v>
      </c>
      <c r="H28" s="40">
        <v>231</v>
      </c>
      <c r="I28" s="10"/>
    </row>
    <row r="29" spans="1:10" s="7" customFormat="1" x14ac:dyDescent="0.2">
      <c r="A29" s="8" t="s">
        <v>74</v>
      </c>
      <c r="B29" s="75">
        <f>SUM(B27:B28)</f>
        <v>284</v>
      </c>
      <c r="C29" s="75">
        <f t="shared" ref="C29:H29" si="0">SUM(C27:C28)</f>
        <v>227</v>
      </c>
      <c r="D29" s="75">
        <f t="shared" si="0"/>
        <v>258</v>
      </c>
      <c r="E29" s="75">
        <f t="shared" si="0"/>
        <v>226</v>
      </c>
      <c r="F29" s="75">
        <f t="shared" si="0"/>
        <v>302</v>
      </c>
      <c r="G29" s="75">
        <f t="shared" si="0"/>
        <v>296</v>
      </c>
      <c r="H29" s="75">
        <f t="shared" si="0"/>
        <v>285</v>
      </c>
      <c r="I29" s="41"/>
    </row>
    <row r="30" spans="1:10" x14ac:dyDescent="0.2">
      <c r="B30" s="12"/>
      <c r="C30" s="12"/>
      <c r="D30" s="12"/>
      <c r="E30" s="12"/>
      <c r="F30" s="12"/>
      <c r="G30" s="11" t="s">
        <v>66</v>
      </c>
      <c r="I30" s="12"/>
      <c r="J30" s="12"/>
    </row>
    <row r="31" spans="1:10" x14ac:dyDescent="0.2">
      <c r="B31" s="13"/>
      <c r="C31" s="13"/>
      <c r="D31" s="13"/>
      <c r="E31" s="13"/>
      <c r="F31" s="13"/>
      <c r="G31" s="13"/>
      <c r="H31" s="11"/>
      <c r="I31" s="12"/>
      <c r="J31" s="12"/>
    </row>
    <row r="32" spans="1:10" x14ac:dyDescent="0.2">
      <c r="A32" s="67" t="s">
        <v>61</v>
      </c>
      <c r="B32" s="67"/>
      <c r="C32" s="13"/>
      <c r="D32" s="13"/>
      <c r="E32" s="13"/>
      <c r="F32" s="13"/>
      <c r="G32" s="13"/>
    </row>
    <row r="33" spans="1:7" x14ac:dyDescent="0.2">
      <c r="A33" s="1" t="s">
        <v>76</v>
      </c>
      <c r="B33" s="13"/>
      <c r="C33" s="13"/>
      <c r="D33" s="13"/>
      <c r="E33" s="13"/>
      <c r="F33" s="13"/>
      <c r="G33" s="13"/>
    </row>
    <row r="34" spans="1:7" x14ac:dyDescent="0.2">
      <c r="G34" s="10"/>
    </row>
    <row r="35" spans="1:7" x14ac:dyDescent="0.2">
      <c r="G35" s="10"/>
    </row>
    <row r="36" spans="1:7" x14ac:dyDescent="0.2">
      <c r="G36" s="10"/>
    </row>
  </sheetData>
  <mergeCells count="2">
    <mergeCell ref="B25:G25"/>
    <mergeCell ref="A32:B32"/>
  </mergeCells>
  <pageMargins left="0.7" right="0.7" top="0.75" bottom="0.75" header="0.3" footer="0.3"/>
  <pageSetup paperSize="9" orientation="landscape" r:id="rId1"/>
  <ignoredErrors>
    <ignoredError sqref="B29:H2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N74"/>
  <sheetViews>
    <sheetView showGridLines="0" tabSelected="1" zoomScaleNormal="100" workbookViewId="0">
      <selection activeCell="K30" sqref="K30"/>
    </sheetView>
  </sheetViews>
  <sheetFormatPr baseColWidth="10" defaultRowHeight="12.75" x14ac:dyDescent="0.2"/>
  <cols>
    <col min="1" max="1" width="3.85546875" style="39" customWidth="1"/>
    <col min="2" max="2" width="52.42578125" style="39" bestFit="1" customWidth="1"/>
    <col min="3" max="4" width="8.28515625" style="39" customWidth="1"/>
    <col min="5" max="5" width="8.42578125" style="39" customWidth="1"/>
    <col min="6" max="6" width="8.28515625" style="39" customWidth="1"/>
    <col min="7" max="7" width="6.5703125" style="39" bestFit="1" customWidth="1"/>
    <col min="8" max="8" width="7" style="39" bestFit="1" customWidth="1"/>
    <col min="9" max="9" width="7.42578125" style="39" bestFit="1" customWidth="1"/>
    <col min="10" max="10" width="7.7109375" style="39" bestFit="1" customWidth="1"/>
    <col min="11" max="11" width="8.42578125" style="39" customWidth="1"/>
    <col min="12" max="12" width="7.85546875" style="39" customWidth="1"/>
    <col min="13" max="13" width="9" style="39" customWidth="1"/>
    <col min="14" max="14" width="7.42578125" style="39" customWidth="1"/>
    <col min="15" max="16384" width="11.42578125" style="39"/>
  </cols>
  <sheetData>
    <row r="1" spans="1:14" ht="15.75" x14ac:dyDescent="0.2">
      <c r="A1" s="70" t="s">
        <v>62</v>
      </c>
      <c r="B1" s="70"/>
    </row>
    <row r="2" spans="1:14" x14ac:dyDescent="0.2">
      <c r="C2" s="44"/>
      <c r="D2" s="44"/>
      <c r="E2" s="44"/>
      <c r="F2" s="44"/>
    </row>
    <row r="3" spans="1:14" x14ac:dyDescent="0.2">
      <c r="A3" s="45" t="str">
        <f>'7.04 Notice'!A16</f>
        <v>[2] Répartition des admis au BTS selon la spécialité de la formation, sessions 2020, 2021 et 2022</v>
      </c>
      <c r="B3" s="45"/>
      <c r="C3" s="44"/>
      <c r="D3" s="44"/>
      <c r="E3" s="44"/>
      <c r="F3" s="44"/>
    </row>
    <row r="4" spans="1:14" x14ac:dyDescent="0.2">
      <c r="A4" s="46"/>
      <c r="B4" s="44"/>
      <c r="C4" s="44"/>
      <c r="D4" s="44"/>
      <c r="E4" s="44"/>
      <c r="F4" s="44"/>
    </row>
    <row r="5" spans="1:14" ht="30.75" customHeight="1" x14ac:dyDescent="0.2">
      <c r="A5" s="71" t="s">
        <v>0</v>
      </c>
      <c r="B5" s="71"/>
      <c r="C5" s="68">
        <v>2020</v>
      </c>
      <c r="D5" s="68"/>
      <c r="E5" s="68"/>
      <c r="F5" s="68"/>
      <c r="G5" s="68">
        <v>2021</v>
      </c>
      <c r="H5" s="68"/>
      <c r="I5" s="68"/>
      <c r="J5" s="68"/>
      <c r="K5" s="68">
        <v>2022</v>
      </c>
      <c r="L5" s="68"/>
      <c r="M5" s="68"/>
      <c r="N5" s="68"/>
    </row>
    <row r="6" spans="1:14" ht="42.75" customHeight="1" x14ac:dyDescent="0.2">
      <c r="A6" s="72"/>
      <c r="B6" s="72"/>
      <c r="C6" s="63" t="s">
        <v>1</v>
      </c>
      <c r="D6" s="64" t="s">
        <v>38</v>
      </c>
      <c r="E6" s="64" t="s">
        <v>39</v>
      </c>
      <c r="F6" s="64" t="s">
        <v>40</v>
      </c>
      <c r="G6" s="63" t="s">
        <v>1</v>
      </c>
      <c r="H6" s="64" t="s">
        <v>38</v>
      </c>
      <c r="I6" s="64" t="s">
        <v>39</v>
      </c>
      <c r="J6" s="64" t="s">
        <v>40</v>
      </c>
      <c r="K6" s="63" t="s">
        <v>1</v>
      </c>
      <c r="L6" s="64" t="s">
        <v>38</v>
      </c>
      <c r="M6" s="64" t="s">
        <v>39</v>
      </c>
      <c r="N6" s="64" t="s">
        <v>40</v>
      </c>
    </row>
    <row r="7" spans="1:14" s="50" customFormat="1" x14ac:dyDescent="0.2">
      <c r="A7" s="2" t="s">
        <v>2</v>
      </c>
      <c r="B7" s="3" t="s">
        <v>3</v>
      </c>
      <c r="C7" s="47">
        <v>10</v>
      </c>
      <c r="D7" s="48">
        <v>83.3</v>
      </c>
      <c r="E7" s="49"/>
      <c r="F7" s="49">
        <v>83.3</v>
      </c>
      <c r="G7" s="47">
        <v>15</v>
      </c>
      <c r="H7" s="48">
        <f>0.789473684210526*100</f>
        <v>78.947368421052602</v>
      </c>
      <c r="I7" s="49"/>
      <c r="J7" s="49">
        <v>78.900000000000006</v>
      </c>
      <c r="K7" s="47">
        <v>12</v>
      </c>
      <c r="L7" s="48">
        <v>80</v>
      </c>
      <c r="M7" s="49"/>
      <c r="N7" s="49">
        <v>80</v>
      </c>
    </row>
    <row r="8" spans="1:14" s="51" customFormat="1" x14ac:dyDescent="0.2">
      <c r="A8" s="2" t="s">
        <v>4</v>
      </c>
      <c r="B8" s="3" t="s">
        <v>5</v>
      </c>
      <c r="C8" s="47">
        <v>0</v>
      </c>
      <c r="D8" s="48"/>
      <c r="E8" s="49">
        <v>0</v>
      </c>
      <c r="F8" s="49"/>
      <c r="G8" s="47">
        <v>2</v>
      </c>
      <c r="H8" s="48">
        <v>100</v>
      </c>
      <c r="I8" s="49">
        <v>100</v>
      </c>
      <c r="J8" s="49"/>
      <c r="K8" s="47"/>
      <c r="L8" s="48"/>
      <c r="M8" s="49"/>
      <c r="N8" s="49"/>
    </row>
    <row r="9" spans="1:14" s="51" customFormat="1" x14ac:dyDescent="0.2">
      <c r="A9" s="2" t="s">
        <v>6</v>
      </c>
      <c r="B9" s="3" t="s">
        <v>7</v>
      </c>
      <c r="C9" s="47"/>
      <c r="D9" s="48"/>
      <c r="E9" s="49"/>
      <c r="F9" s="49"/>
      <c r="G9" s="47">
        <v>1</v>
      </c>
      <c r="H9" s="48">
        <v>100</v>
      </c>
      <c r="I9" s="49"/>
      <c r="J9" s="49">
        <v>100</v>
      </c>
      <c r="K9" s="47">
        <v>1</v>
      </c>
      <c r="L9" s="48">
        <v>100</v>
      </c>
      <c r="M9" s="49"/>
      <c r="N9" s="49">
        <v>100</v>
      </c>
    </row>
    <row r="10" spans="1:14" s="51" customFormat="1" x14ac:dyDescent="0.2">
      <c r="A10" s="2" t="s">
        <v>8</v>
      </c>
      <c r="B10" s="3" t="s">
        <v>9</v>
      </c>
      <c r="C10" s="47">
        <v>16</v>
      </c>
      <c r="D10" s="48">
        <f>0.941176470588235*100</f>
        <v>94.117647058823493</v>
      </c>
      <c r="E10" s="49">
        <v>100</v>
      </c>
      <c r="F10" s="49">
        <v>92.9</v>
      </c>
      <c r="G10" s="47">
        <v>12</v>
      </c>
      <c r="H10" s="48">
        <v>85.7</v>
      </c>
      <c r="I10" s="49"/>
      <c r="J10" s="49">
        <v>85.7</v>
      </c>
      <c r="K10" s="47">
        <v>15</v>
      </c>
      <c r="L10" s="48">
        <v>68.2</v>
      </c>
      <c r="M10" s="49"/>
      <c r="N10" s="49">
        <v>68.2</v>
      </c>
    </row>
    <row r="11" spans="1:14" s="50" customFormat="1" x14ac:dyDescent="0.2">
      <c r="A11" s="2" t="s">
        <v>10</v>
      </c>
      <c r="B11" s="3" t="s">
        <v>33</v>
      </c>
      <c r="C11" s="47">
        <v>21</v>
      </c>
      <c r="D11" s="48">
        <f>0.84*100</f>
        <v>84</v>
      </c>
      <c r="E11" s="49"/>
      <c r="F11" s="49">
        <v>84</v>
      </c>
      <c r="G11" s="47">
        <v>21</v>
      </c>
      <c r="H11" s="48">
        <v>75</v>
      </c>
      <c r="I11" s="49">
        <v>100</v>
      </c>
      <c r="J11" s="49">
        <v>74.099999999999994</v>
      </c>
      <c r="K11" s="47">
        <v>26</v>
      </c>
      <c r="L11" s="48">
        <v>86.7</v>
      </c>
      <c r="M11" s="49"/>
      <c r="N11" s="49">
        <v>86.7</v>
      </c>
    </row>
    <row r="12" spans="1:14" s="51" customFormat="1" x14ac:dyDescent="0.2">
      <c r="A12" s="73" t="s">
        <v>11</v>
      </c>
      <c r="B12" s="73"/>
      <c r="C12" s="52">
        <f>SUM(C7:C11)</f>
        <v>47</v>
      </c>
      <c r="D12" s="53">
        <v>85.5</v>
      </c>
      <c r="E12" s="54">
        <v>75</v>
      </c>
      <c r="F12" s="54">
        <v>86.3</v>
      </c>
      <c r="G12" s="52">
        <f>SUM(G7:G11)</f>
        <v>51</v>
      </c>
      <c r="H12" s="53">
        <v>79.7</v>
      </c>
      <c r="I12" s="54">
        <v>100</v>
      </c>
      <c r="J12" s="54">
        <v>78.7</v>
      </c>
      <c r="K12" s="52">
        <f>SUM(K7:K11)</f>
        <v>54</v>
      </c>
      <c r="L12" s="53">
        <v>79.400000000000006</v>
      </c>
      <c r="M12" s="54"/>
      <c r="N12" s="54">
        <v>79.400000000000006</v>
      </c>
    </row>
    <row r="13" spans="1:14" s="51" customFormat="1" x14ac:dyDescent="0.2">
      <c r="A13" s="2" t="s">
        <v>12</v>
      </c>
      <c r="B13" s="3" t="s">
        <v>13</v>
      </c>
      <c r="C13" s="55">
        <v>98</v>
      </c>
      <c r="D13" s="48">
        <v>90.7</v>
      </c>
      <c r="E13" s="49">
        <v>92.4</v>
      </c>
      <c r="F13" s="49">
        <v>88.1</v>
      </c>
      <c r="G13" s="55">
        <v>104</v>
      </c>
      <c r="H13" s="48">
        <v>92.9</v>
      </c>
      <c r="I13" s="49">
        <v>95.4</v>
      </c>
      <c r="J13" s="49">
        <v>89.4</v>
      </c>
      <c r="K13" s="55">
        <v>74</v>
      </c>
      <c r="L13" s="48">
        <v>81.3</v>
      </c>
      <c r="M13" s="49">
        <v>56.7</v>
      </c>
      <c r="N13" s="49">
        <v>43.2</v>
      </c>
    </row>
    <row r="14" spans="1:14" s="51" customFormat="1" x14ac:dyDescent="0.2">
      <c r="A14" s="2" t="s">
        <v>14</v>
      </c>
      <c r="B14" s="3" t="s">
        <v>15</v>
      </c>
      <c r="C14" s="55">
        <v>4</v>
      </c>
      <c r="D14" s="48">
        <v>100</v>
      </c>
      <c r="E14" s="49">
        <v>100</v>
      </c>
      <c r="F14" s="49"/>
      <c r="G14" s="55">
        <v>3</v>
      </c>
      <c r="H14" s="48">
        <v>37.5</v>
      </c>
      <c r="I14" s="49">
        <v>33.299999999999997</v>
      </c>
      <c r="J14" s="49">
        <v>50</v>
      </c>
      <c r="K14" s="55">
        <v>4</v>
      </c>
      <c r="L14" s="48">
        <v>80</v>
      </c>
      <c r="M14" s="49">
        <v>50</v>
      </c>
      <c r="N14" s="49">
        <v>50</v>
      </c>
    </row>
    <row r="15" spans="1:14" s="51" customFormat="1" x14ac:dyDescent="0.2">
      <c r="A15" s="2" t="s">
        <v>16</v>
      </c>
      <c r="B15" s="3" t="s">
        <v>17</v>
      </c>
      <c r="C15" s="55">
        <v>44</v>
      </c>
      <c r="D15" s="48">
        <v>83</v>
      </c>
      <c r="E15" s="49">
        <v>89.3</v>
      </c>
      <c r="F15" s="49">
        <v>76</v>
      </c>
      <c r="G15" s="55">
        <v>64</v>
      </c>
      <c r="H15" s="48">
        <v>90.1</v>
      </c>
      <c r="I15" s="49">
        <v>94.7</v>
      </c>
      <c r="J15" s="49">
        <v>84.8</v>
      </c>
      <c r="K15" s="55">
        <v>43</v>
      </c>
      <c r="L15" s="48">
        <v>66.2</v>
      </c>
      <c r="M15" s="49">
        <f>28/L15*100</f>
        <v>42.296072507552864</v>
      </c>
      <c r="N15" s="49">
        <f>15/K15*100</f>
        <v>34.883720930232556</v>
      </c>
    </row>
    <row r="16" spans="1:14" s="51" customFormat="1" x14ac:dyDescent="0.2">
      <c r="A16" s="2" t="s">
        <v>18</v>
      </c>
      <c r="B16" s="3" t="s">
        <v>19</v>
      </c>
      <c r="C16" s="55">
        <v>5</v>
      </c>
      <c r="D16" s="48">
        <v>100</v>
      </c>
      <c r="E16" s="49">
        <v>100</v>
      </c>
      <c r="F16" s="49">
        <v>100</v>
      </c>
      <c r="G16" s="55">
        <v>1</v>
      </c>
      <c r="H16" s="48">
        <v>100</v>
      </c>
      <c r="I16" s="49">
        <v>100</v>
      </c>
      <c r="J16" s="49"/>
      <c r="K16" s="55">
        <v>0</v>
      </c>
      <c r="L16" s="48">
        <v>0</v>
      </c>
      <c r="M16" s="49">
        <v>0</v>
      </c>
      <c r="N16" s="49"/>
    </row>
    <row r="17" spans="1:14" s="51" customFormat="1" x14ac:dyDescent="0.2">
      <c r="A17" s="2" t="s">
        <v>20</v>
      </c>
      <c r="B17" s="3" t="s">
        <v>21</v>
      </c>
      <c r="C17" s="55">
        <v>26</v>
      </c>
      <c r="D17" s="48">
        <v>83.9</v>
      </c>
      <c r="E17" s="49">
        <v>94.7</v>
      </c>
      <c r="F17" s="49">
        <v>66.7</v>
      </c>
      <c r="G17" s="55">
        <v>21</v>
      </c>
      <c r="H17" s="48">
        <v>91.3</v>
      </c>
      <c r="I17" s="49">
        <v>100</v>
      </c>
      <c r="J17" s="49">
        <v>77.8</v>
      </c>
      <c r="K17" s="55">
        <v>29</v>
      </c>
      <c r="L17" s="48">
        <v>85.3</v>
      </c>
      <c r="M17" s="49">
        <v>85.2</v>
      </c>
      <c r="N17" s="49">
        <v>85.7</v>
      </c>
    </row>
    <row r="18" spans="1:14" s="51" customFormat="1" x14ac:dyDescent="0.2">
      <c r="A18" s="2" t="s">
        <v>22</v>
      </c>
      <c r="B18" s="3" t="s">
        <v>23</v>
      </c>
      <c r="C18" s="55">
        <v>15</v>
      </c>
      <c r="D18" s="48">
        <v>93.8</v>
      </c>
      <c r="E18" s="49">
        <v>100</v>
      </c>
      <c r="F18" s="49">
        <f>0.933333333333333*100</f>
        <v>93.3333333333333</v>
      </c>
      <c r="G18" s="55">
        <v>18</v>
      </c>
      <c r="H18" s="48">
        <v>100</v>
      </c>
      <c r="I18" s="49">
        <v>100</v>
      </c>
      <c r="J18" s="49">
        <v>100</v>
      </c>
      <c r="K18" s="55">
        <v>14</v>
      </c>
      <c r="L18" s="48">
        <v>100</v>
      </c>
      <c r="M18" s="49"/>
      <c r="N18" s="49">
        <v>100</v>
      </c>
    </row>
    <row r="19" spans="1:14" s="51" customFormat="1" x14ac:dyDescent="0.2">
      <c r="A19" s="2" t="s">
        <v>34</v>
      </c>
      <c r="B19" s="3" t="s">
        <v>32</v>
      </c>
      <c r="C19" s="55">
        <v>12</v>
      </c>
      <c r="D19" s="48">
        <v>92.3</v>
      </c>
      <c r="E19" s="49">
        <v>92.3</v>
      </c>
      <c r="F19" s="49"/>
      <c r="G19" s="55">
        <v>0</v>
      </c>
      <c r="H19" s="48">
        <v>0</v>
      </c>
      <c r="I19" s="49">
        <v>0</v>
      </c>
      <c r="J19" s="49"/>
      <c r="K19" s="55">
        <v>14</v>
      </c>
      <c r="L19" s="48">
        <v>93.3</v>
      </c>
      <c r="M19" s="49">
        <v>93.3</v>
      </c>
      <c r="N19" s="49"/>
    </row>
    <row r="20" spans="1:14" s="51" customFormat="1" x14ac:dyDescent="0.2">
      <c r="A20" s="2" t="s">
        <v>24</v>
      </c>
      <c r="B20" s="3" t="s">
        <v>25</v>
      </c>
      <c r="C20" s="55"/>
      <c r="D20" s="48"/>
      <c r="E20" s="49"/>
      <c r="F20" s="49"/>
      <c r="G20" s="55">
        <v>2</v>
      </c>
      <c r="H20" s="48">
        <v>13.3</v>
      </c>
      <c r="I20" s="49">
        <v>14.3</v>
      </c>
      <c r="J20" s="49">
        <v>0</v>
      </c>
      <c r="K20" s="55">
        <v>5</v>
      </c>
      <c r="L20" s="48">
        <v>27.8</v>
      </c>
      <c r="M20" s="49">
        <v>25</v>
      </c>
      <c r="N20" s="49">
        <v>50</v>
      </c>
    </row>
    <row r="21" spans="1:14" s="51" customFormat="1" x14ac:dyDescent="0.2">
      <c r="A21" s="2" t="s">
        <v>68</v>
      </c>
      <c r="B21" s="3" t="s">
        <v>69</v>
      </c>
      <c r="C21" s="55"/>
      <c r="D21" s="48"/>
      <c r="E21" s="49"/>
      <c r="F21" s="49"/>
      <c r="G21" s="55"/>
      <c r="H21" s="48"/>
      <c r="I21" s="49"/>
      <c r="J21" s="49"/>
      <c r="K21" s="55">
        <v>1</v>
      </c>
      <c r="L21" s="48">
        <v>100</v>
      </c>
      <c r="M21" s="49">
        <v>100</v>
      </c>
      <c r="N21" s="49"/>
    </row>
    <row r="22" spans="1:14" s="51" customFormat="1" x14ac:dyDescent="0.2">
      <c r="A22" s="2" t="s">
        <v>26</v>
      </c>
      <c r="B22" s="3" t="s">
        <v>27</v>
      </c>
      <c r="C22" s="55">
        <v>51</v>
      </c>
      <c r="D22" s="48">
        <v>96.2</v>
      </c>
      <c r="E22" s="49">
        <v>97.6</v>
      </c>
      <c r="F22" s="49">
        <v>90.9</v>
      </c>
      <c r="G22" s="55">
        <v>31</v>
      </c>
      <c r="H22" s="48">
        <v>91.2</v>
      </c>
      <c r="I22" s="49">
        <v>95</v>
      </c>
      <c r="J22" s="49">
        <v>87.5</v>
      </c>
      <c r="K22" s="55">
        <v>45</v>
      </c>
      <c r="L22" s="48">
        <v>90</v>
      </c>
      <c r="M22" s="49">
        <v>91.2</v>
      </c>
      <c r="N22" s="49">
        <v>87.5</v>
      </c>
    </row>
    <row r="23" spans="1:14" s="51" customFormat="1" x14ac:dyDescent="0.2">
      <c r="A23" s="2" t="s">
        <v>28</v>
      </c>
      <c r="B23" s="3" t="s">
        <v>29</v>
      </c>
      <c r="C23" s="55"/>
      <c r="D23" s="48"/>
      <c r="E23" s="49"/>
      <c r="F23" s="49"/>
      <c r="G23" s="55">
        <v>1</v>
      </c>
      <c r="H23" s="48">
        <v>33.299999999999997</v>
      </c>
      <c r="I23" s="49">
        <v>33.299999999999997</v>
      </c>
      <c r="J23" s="49"/>
      <c r="K23" s="55">
        <v>0</v>
      </c>
      <c r="L23" s="48">
        <v>0</v>
      </c>
      <c r="M23" s="49"/>
      <c r="N23" s="49">
        <v>0</v>
      </c>
    </row>
    <row r="24" spans="1:14" s="51" customFormat="1" x14ac:dyDescent="0.2">
      <c r="A24" s="2" t="s">
        <v>70</v>
      </c>
      <c r="B24" s="3" t="s">
        <v>71</v>
      </c>
      <c r="C24" s="55"/>
      <c r="D24" s="48"/>
      <c r="E24" s="49"/>
      <c r="F24" s="49"/>
      <c r="G24" s="55"/>
      <c r="H24" s="48"/>
      <c r="I24" s="49"/>
      <c r="J24" s="49"/>
      <c r="K24" s="55">
        <v>1</v>
      </c>
      <c r="L24" s="48">
        <v>100</v>
      </c>
      <c r="M24" s="49"/>
      <c r="N24" s="49">
        <v>100</v>
      </c>
    </row>
    <row r="25" spans="1:14" s="51" customFormat="1" x14ac:dyDescent="0.2">
      <c r="A25" s="2" t="s">
        <v>72</v>
      </c>
      <c r="B25" s="3" t="s">
        <v>73</v>
      </c>
      <c r="C25" s="55"/>
      <c r="D25" s="48"/>
      <c r="E25" s="49"/>
      <c r="F25" s="49"/>
      <c r="G25" s="55"/>
      <c r="H25" s="48"/>
      <c r="I25" s="49"/>
      <c r="J25" s="49"/>
      <c r="K25" s="55">
        <v>1</v>
      </c>
      <c r="L25" s="48">
        <v>50</v>
      </c>
      <c r="M25" s="49">
        <v>50</v>
      </c>
      <c r="N25" s="49"/>
    </row>
    <row r="26" spans="1:14" s="51" customFormat="1" x14ac:dyDescent="0.2">
      <c r="A26" s="73" t="s">
        <v>30</v>
      </c>
      <c r="B26" s="73"/>
      <c r="C26" s="52">
        <f>SUM(C13:C23)</f>
        <v>255</v>
      </c>
      <c r="D26" s="53">
        <v>90.1</v>
      </c>
      <c r="E26" s="54">
        <v>93.8</v>
      </c>
      <c r="F26" s="54">
        <v>84</v>
      </c>
      <c r="G26" s="52">
        <f>SUM(G13:G23)</f>
        <v>245</v>
      </c>
      <c r="H26" s="53">
        <v>85.7</v>
      </c>
      <c r="I26" s="54">
        <v>84.7</v>
      </c>
      <c r="J26" s="54">
        <v>87</v>
      </c>
      <c r="K26" s="52">
        <f>SUM(K13:K25)</f>
        <v>231</v>
      </c>
      <c r="L26" s="53">
        <v>77.599999999999994</v>
      </c>
      <c r="M26" s="54">
        <v>76.599999999999994</v>
      </c>
      <c r="N26" s="54">
        <v>79.2</v>
      </c>
    </row>
    <row r="27" spans="1:14" x14ac:dyDescent="0.2">
      <c r="A27" s="71" t="s">
        <v>31</v>
      </c>
      <c r="B27" s="71"/>
      <c r="C27" s="36">
        <f>+C12+C26</f>
        <v>302</v>
      </c>
      <c r="D27" s="37">
        <v>89.3</v>
      </c>
      <c r="E27" s="38">
        <v>93.4</v>
      </c>
      <c r="F27" s="38">
        <v>84.7</v>
      </c>
      <c r="G27" s="36">
        <f>+G12+G26</f>
        <v>296</v>
      </c>
      <c r="H27" s="37">
        <v>84.6</v>
      </c>
      <c r="I27" s="38">
        <v>84.9</v>
      </c>
      <c r="J27" s="38">
        <v>84.2</v>
      </c>
      <c r="K27" s="36">
        <f>+K12+K26</f>
        <v>285</v>
      </c>
      <c r="L27" s="37">
        <v>77.8</v>
      </c>
      <c r="M27" s="38">
        <v>76.599999999999994</v>
      </c>
      <c r="N27" s="38">
        <v>79.2</v>
      </c>
    </row>
    <row r="28" spans="1:14" x14ac:dyDescent="0.2">
      <c r="A28" s="35"/>
      <c r="B28" s="35"/>
      <c r="C28" s="36"/>
      <c r="D28" s="37"/>
      <c r="E28" s="38"/>
      <c r="F28" s="38"/>
      <c r="G28" s="36"/>
      <c r="H28" s="37"/>
      <c r="I28" s="38"/>
      <c r="J28" s="38"/>
    </row>
    <row r="29" spans="1:14" x14ac:dyDescent="0.2">
      <c r="A29" s="74" t="s">
        <v>61</v>
      </c>
      <c r="B29" s="74"/>
      <c r="C29" s="74"/>
      <c r="D29" s="44"/>
      <c r="F29" s="44"/>
      <c r="J29" s="56" t="s">
        <v>66</v>
      </c>
    </row>
    <row r="30" spans="1:14" ht="24.95" customHeight="1" x14ac:dyDescent="0.2">
      <c r="A30" s="69" t="s">
        <v>67</v>
      </c>
      <c r="B30" s="69"/>
      <c r="C30" s="69"/>
      <c r="D30" s="69"/>
      <c r="E30" s="69"/>
      <c r="F30" s="69"/>
    </row>
    <row r="31" spans="1:14" x14ac:dyDescent="0.2">
      <c r="A31" s="44" t="s">
        <v>75</v>
      </c>
      <c r="B31" s="57"/>
      <c r="C31" s="57"/>
      <c r="D31" s="57"/>
      <c r="E31" s="57"/>
      <c r="F31" s="57"/>
    </row>
    <row r="32" spans="1:14" x14ac:dyDescent="0.2">
      <c r="A32" s="58"/>
      <c r="B32" s="58"/>
      <c r="C32" s="59"/>
      <c r="D32" s="58"/>
    </row>
    <row r="33" spans="1:4" x14ac:dyDescent="0.2">
      <c r="A33" s="58"/>
      <c r="B33" s="58"/>
      <c r="C33" s="59"/>
      <c r="D33" s="58"/>
    </row>
    <row r="34" spans="1:4" x14ac:dyDescent="0.2">
      <c r="A34" s="58"/>
      <c r="B34" s="58"/>
      <c r="C34" s="60"/>
      <c r="D34" s="58"/>
    </row>
    <row r="35" spans="1:4" x14ac:dyDescent="0.2">
      <c r="A35" s="58"/>
      <c r="B35" s="58"/>
      <c r="C35" s="59"/>
      <c r="D35" s="58"/>
    </row>
    <row r="36" spans="1:4" x14ac:dyDescent="0.2">
      <c r="A36" s="58"/>
      <c r="B36" s="58"/>
      <c r="C36" s="58"/>
      <c r="D36" s="58"/>
    </row>
    <row r="37" spans="1:4" x14ac:dyDescent="0.2">
      <c r="A37" s="58"/>
      <c r="B37" s="58"/>
      <c r="C37" s="58"/>
      <c r="D37" s="58"/>
    </row>
    <row r="38" spans="1:4" x14ac:dyDescent="0.2">
      <c r="A38" s="58"/>
      <c r="B38" s="58"/>
      <c r="C38" s="58"/>
      <c r="D38" s="58"/>
    </row>
    <row r="39" spans="1:4" x14ac:dyDescent="0.2">
      <c r="A39" s="58"/>
      <c r="B39" s="58"/>
      <c r="C39" s="58"/>
      <c r="D39" s="58"/>
    </row>
    <row r="40" spans="1:4" x14ac:dyDescent="0.2">
      <c r="A40" s="58"/>
      <c r="B40" s="58"/>
      <c r="C40" s="58"/>
      <c r="D40" s="58"/>
    </row>
    <row r="41" spans="1:4" x14ac:dyDescent="0.2">
      <c r="A41" s="58"/>
      <c r="B41" s="58"/>
      <c r="C41" s="58"/>
      <c r="D41" s="58"/>
    </row>
    <row r="42" spans="1:4" x14ac:dyDescent="0.2">
      <c r="A42" s="58"/>
      <c r="B42" s="58"/>
      <c r="C42" s="58"/>
      <c r="D42" s="58"/>
    </row>
    <row r="43" spans="1:4" x14ac:dyDescent="0.2">
      <c r="A43" s="58"/>
      <c r="B43" s="58"/>
      <c r="C43" s="58"/>
      <c r="D43" s="58"/>
    </row>
    <row r="44" spans="1:4" x14ac:dyDescent="0.2">
      <c r="A44" s="58"/>
      <c r="B44" s="58"/>
      <c r="C44" s="58"/>
      <c r="D44" s="58"/>
    </row>
    <row r="45" spans="1:4" x14ac:dyDescent="0.2">
      <c r="A45" s="58"/>
      <c r="B45" s="58"/>
      <c r="C45" s="58"/>
      <c r="D45" s="58"/>
    </row>
    <row r="46" spans="1:4" x14ac:dyDescent="0.2">
      <c r="A46" s="58"/>
      <c r="B46" s="58"/>
      <c r="C46" s="58"/>
      <c r="D46" s="58"/>
    </row>
    <row r="47" spans="1:4" x14ac:dyDescent="0.2">
      <c r="A47" s="58"/>
      <c r="B47" s="58"/>
      <c r="C47" s="58"/>
      <c r="D47" s="58"/>
    </row>
    <row r="48" spans="1:4" x14ac:dyDescent="0.2">
      <c r="A48" s="58"/>
      <c r="B48" s="58"/>
      <c r="C48" s="58"/>
      <c r="D48" s="58"/>
    </row>
    <row r="49" spans="1:5" x14ac:dyDescent="0.2">
      <c r="A49" s="58"/>
      <c r="B49" s="58"/>
      <c r="C49" s="58"/>
      <c r="D49" s="58"/>
    </row>
    <row r="50" spans="1:5" x14ac:dyDescent="0.2">
      <c r="A50" s="58"/>
      <c r="B50" s="58"/>
      <c r="C50" s="58"/>
      <c r="D50" s="58"/>
    </row>
    <row r="51" spans="1:5" x14ac:dyDescent="0.2">
      <c r="A51" s="58"/>
      <c r="B51" s="58"/>
      <c r="C51" s="58"/>
      <c r="D51" s="58"/>
    </row>
    <row r="52" spans="1:5" x14ac:dyDescent="0.2">
      <c r="A52" s="58"/>
      <c r="B52" s="58"/>
      <c r="C52" s="58"/>
      <c r="D52" s="58"/>
    </row>
    <row r="53" spans="1:5" x14ac:dyDescent="0.2">
      <c r="A53" s="61"/>
      <c r="B53" s="61"/>
      <c r="C53" s="61"/>
      <c r="D53" s="61"/>
      <c r="E53" s="62"/>
    </row>
    <row r="54" spans="1:5" x14ac:dyDescent="0.2">
      <c r="A54" s="58"/>
      <c r="B54" s="58"/>
      <c r="C54" s="58"/>
      <c r="D54" s="58"/>
    </row>
    <row r="55" spans="1:5" x14ac:dyDescent="0.2">
      <c r="A55" s="58"/>
      <c r="B55" s="58"/>
      <c r="C55" s="58"/>
      <c r="D55" s="58"/>
    </row>
    <row r="56" spans="1:5" x14ac:dyDescent="0.2">
      <c r="A56" s="58"/>
      <c r="B56" s="58"/>
      <c r="C56" s="58"/>
      <c r="D56" s="58"/>
    </row>
    <row r="57" spans="1:5" x14ac:dyDescent="0.2">
      <c r="A57" s="58"/>
      <c r="B57" s="58"/>
      <c r="C57" s="58"/>
      <c r="D57" s="58"/>
    </row>
    <row r="58" spans="1:5" x14ac:dyDescent="0.2">
      <c r="A58" s="58"/>
      <c r="B58" s="58"/>
      <c r="C58" s="58"/>
      <c r="D58" s="58"/>
    </row>
    <row r="59" spans="1:5" x14ac:dyDescent="0.2">
      <c r="A59" s="58"/>
      <c r="B59" s="58"/>
      <c r="C59" s="58"/>
      <c r="D59" s="58"/>
    </row>
    <row r="60" spans="1:5" x14ac:dyDescent="0.2">
      <c r="A60" s="58"/>
      <c r="B60" s="58"/>
      <c r="C60" s="58"/>
      <c r="D60" s="58"/>
    </row>
    <row r="61" spans="1:5" x14ac:dyDescent="0.2">
      <c r="A61" s="58"/>
      <c r="B61" s="58"/>
      <c r="C61" s="58"/>
      <c r="D61" s="58"/>
    </row>
    <row r="62" spans="1:5" x14ac:dyDescent="0.2">
      <c r="A62" s="58"/>
      <c r="B62" s="58"/>
      <c r="C62" s="58"/>
      <c r="D62" s="58"/>
    </row>
    <row r="63" spans="1:5" x14ac:dyDescent="0.2">
      <c r="A63" s="58"/>
      <c r="B63" s="58"/>
      <c r="C63" s="58"/>
      <c r="D63" s="58"/>
    </row>
    <row r="64" spans="1:5" x14ac:dyDescent="0.2">
      <c r="A64" s="58"/>
      <c r="B64" s="58"/>
      <c r="C64" s="58"/>
      <c r="D64" s="58"/>
    </row>
    <row r="65" spans="1:4" x14ac:dyDescent="0.2">
      <c r="A65" s="58"/>
      <c r="B65" s="58"/>
      <c r="C65" s="58"/>
      <c r="D65" s="58"/>
    </row>
    <row r="66" spans="1:4" x14ac:dyDescent="0.2">
      <c r="A66" s="58"/>
      <c r="B66" s="58"/>
      <c r="C66" s="58"/>
      <c r="D66" s="58"/>
    </row>
    <row r="67" spans="1:4" x14ac:dyDescent="0.2">
      <c r="A67" s="58"/>
      <c r="B67" s="58"/>
      <c r="C67" s="58"/>
      <c r="D67" s="58"/>
    </row>
    <row r="68" spans="1:4" x14ac:dyDescent="0.2">
      <c r="A68" s="58"/>
      <c r="B68" s="58"/>
      <c r="C68" s="58"/>
      <c r="D68" s="58"/>
    </row>
    <row r="69" spans="1:4" x14ac:dyDescent="0.2">
      <c r="A69" s="58"/>
      <c r="B69" s="58"/>
      <c r="C69" s="58"/>
      <c r="D69" s="58"/>
    </row>
    <row r="70" spans="1:4" x14ac:dyDescent="0.2">
      <c r="A70" s="58"/>
      <c r="B70" s="58"/>
      <c r="C70" s="58"/>
      <c r="D70" s="58"/>
    </row>
    <row r="71" spans="1:4" x14ac:dyDescent="0.2">
      <c r="A71" s="58"/>
      <c r="B71" s="58"/>
      <c r="C71" s="58"/>
      <c r="D71" s="58"/>
    </row>
    <row r="72" spans="1:4" x14ac:dyDescent="0.2">
      <c r="A72" s="58"/>
      <c r="B72" s="58"/>
      <c r="C72" s="58"/>
      <c r="D72" s="58"/>
    </row>
    <row r="73" spans="1:4" x14ac:dyDescent="0.2">
      <c r="A73" s="58"/>
      <c r="B73" s="58"/>
      <c r="C73" s="58"/>
      <c r="D73" s="58"/>
    </row>
    <row r="74" spans="1:4" x14ac:dyDescent="0.2">
      <c r="A74" s="58"/>
      <c r="B74" s="58"/>
      <c r="C74" s="58"/>
      <c r="D74" s="58"/>
    </row>
  </sheetData>
  <mergeCells count="10">
    <mergeCell ref="K5:N5"/>
    <mergeCell ref="A30:F30"/>
    <mergeCell ref="G5:J5"/>
    <mergeCell ref="A1:B1"/>
    <mergeCell ref="A5:B6"/>
    <mergeCell ref="A27:B27"/>
    <mergeCell ref="C5:F5"/>
    <mergeCell ref="A12:B12"/>
    <mergeCell ref="A26:B26"/>
    <mergeCell ref="A29:C29"/>
  </mergeCells>
  <phoneticPr fontId="5" type="noConversion"/>
  <pageMargins left="0" right="0" top="0.51181102362204722" bottom="0.43307086614173229" header="0.31496062992125984" footer="0.27559055118110237"/>
  <pageSetup paperSize="9" scale="9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552A6BDF-EC15-4F74-BC4A-57F98DFCD6B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7.04 Notice</vt:lpstr>
      <vt:lpstr>7.04 Graphique 1</vt:lpstr>
      <vt:lpstr>7.04 Tableau 2</vt:lpstr>
    </vt:vector>
  </TitlesOfParts>
  <Company>DEPP-MENJ - Ministère de l'Education nationale et de la Jeunesse - Direction de l'évaluation, de la prospective et de la performance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2022 ; Repères et références statistiques 2022 ;7.17</dc:title>
  <dc:creator>DEPP-MENJ - Ministère de l'Education nationale et de la Jeunesse;Direction de l'évaluation de la prospective et de la performance</dc:creator>
  <cp:lastModifiedBy>Santa Susini</cp:lastModifiedBy>
  <cp:lastPrinted>2024-01-17T14:11:39Z</cp:lastPrinted>
  <dcterms:created xsi:type="dcterms:W3CDTF">2010-01-13T09:22:54Z</dcterms:created>
  <dcterms:modified xsi:type="dcterms:W3CDTF">2024-01-17T14:11:43Z</dcterms:modified>
  <cp:contentStatus>Publié</cp:contentStatus>
</cp:coreProperties>
</file>