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s.susini\Nextcloud2\Stats corses\2025\PUBLICATION\"/>
    </mc:Choice>
  </mc:AlternateContent>
  <bookViews>
    <workbookView xWindow="0" yWindow="0" windowWidth="25200" windowHeight="9225" tabRatio="552" activeTab="1"/>
  </bookViews>
  <sheets>
    <sheet name="4.04 Notice" sheetId="48" r:id="rId1"/>
    <sheet name="4.04 Graphique 1" sheetId="47" r:id="rId2"/>
    <sheet name="4.04 Tableau 2" sheetId="35" r:id="rId3"/>
    <sheet name="4.04 Tableau 3" sheetId="38" r:id="rId4"/>
  </sheets>
  <definedNames>
    <definedName name="_xlnm.Print_Area" localSheetId="2">'4.04 Tableau 2'!$A$1:$H$41</definedName>
  </definedNames>
  <calcPr calcId="162913"/>
</workbook>
</file>

<file path=xl/calcChain.xml><?xml version="1.0" encoding="utf-8"?>
<calcChain xmlns="http://schemas.openxmlformats.org/spreadsheetml/2006/main">
  <c r="A3" i="38" l="1"/>
  <c r="A1" i="38"/>
  <c r="A3" i="35"/>
  <c r="A1" i="35"/>
  <c r="A3" i="47"/>
  <c r="A1" i="47"/>
  <c r="D35" i="35" l="1"/>
  <c r="E11" i="38" l="1"/>
  <c r="C35" i="35" l="1"/>
  <c r="D26" i="35"/>
  <c r="E26" i="35"/>
  <c r="F26" i="35"/>
  <c r="C26" i="35"/>
  <c r="D21" i="35"/>
  <c r="E21" i="35"/>
  <c r="F21" i="35"/>
  <c r="C21" i="35"/>
  <c r="D16" i="35"/>
  <c r="E16" i="35"/>
  <c r="F16" i="35"/>
  <c r="C16" i="35"/>
  <c r="D11" i="35"/>
  <c r="E11" i="35"/>
  <c r="F11" i="35"/>
  <c r="C11" i="35"/>
  <c r="C36" i="35" l="1"/>
  <c r="D36" i="35"/>
  <c r="F36" i="35"/>
  <c r="E36" i="35"/>
  <c r="G35" i="35"/>
  <c r="G26" i="35"/>
  <c r="H23" i="35" s="1"/>
  <c r="G21" i="35"/>
  <c r="H17" i="35" s="1"/>
  <c r="G11" i="35"/>
  <c r="H7" i="35" s="1"/>
  <c r="G16" i="35"/>
  <c r="H12" i="35" s="1"/>
  <c r="H33" i="35" l="1"/>
  <c r="G36" i="35"/>
  <c r="H31" i="35"/>
  <c r="H34" i="35"/>
  <c r="H27" i="35"/>
  <c r="H8" i="35"/>
  <c r="H24" i="35"/>
  <c r="H22" i="35"/>
  <c r="H35" i="35"/>
  <c r="H28" i="35"/>
  <c r="H32" i="35"/>
  <c r="H29" i="35"/>
  <c r="H25" i="35"/>
  <c r="H19" i="35"/>
  <c r="H10" i="35"/>
  <c r="H15" i="35"/>
  <c r="H18" i="35"/>
  <c r="H20" i="35"/>
  <c r="H14" i="35"/>
  <c r="H9" i="35"/>
  <c r="H13" i="35"/>
  <c r="H21" i="35" l="1"/>
  <c r="H11" i="35"/>
  <c r="H26" i="35"/>
  <c r="H30" i="35"/>
  <c r="H16" i="35"/>
</calcChain>
</file>

<file path=xl/sharedStrings.xml><?xml version="1.0" encoding="utf-8"?>
<sst xmlns="http://schemas.openxmlformats.org/spreadsheetml/2006/main" count="91" uniqueCount="71">
  <si>
    <t>Total</t>
  </si>
  <si>
    <t>11 ans</t>
  </si>
  <si>
    <t>12 ans</t>
  </si>
  <si>
    <t>13 ans</t>
  </si>
  <si>
    <t>14 ans</t>
  </si>
  <si>
    <t>15 ans</t>
  </si>
  <si>
    <t>Public</t>
  </si>
  <si>
    <t>10 ans ou moins</t>
  </si>
  <si>
    <t>13 ans ou plus</t>
  </si>
  <si>
    <t>11 ans ou moins</t>
  </si>
  <si>
    <t>14 ans ou plus</t>
  </si>
  <si>
    <t>12 ans ou moins</t>
  </si>
  <si>
    <t>15 ans ou plus</t>
  </si>
  <si>
    <t>13 ans ou moins</t>
  </si>
  <si>
    <t>16 ans ou plus</t>
  </si>
  <si>
    <t>Sixième - cinquième</t>
  </si>
  <si>
    <t>Cinquième - quatrième</t>
  </si>
  <si>
    <t>dont filles</t>
  </si>
  <si>
    <t>Public + Privé</t>
  </si>
  <si>
    <t xml:space="preserve">Total </t>
  </si>
  <si>
    <t>%</t>
  </si>
  <si>
    <t>Quatrième - troisième</t>
  </si>
  <si>
    <t>Total formations en collège</t>
  </si>
  <si>
    <t>dont 11 ans</t>
  </si>
  <si>
    <t>dont 12 ans</t>
  </si>
  <si>
    <t>dont 13 ans</t>
  </si>
  <si>
    <t>dont 14 ans</t>
  </si>
  <si>
    <t>Passages dans l'Éducation nationale</t>
  </si>
  <si>
    <t>Privé sous contrat</t>
  </si>
  <si>
    <t>Sixième générale</t>
  </si>
  <si>
    <t>Cinquième générale</t>
  </si>
  <si>
    <t>Quatrième générale</t>
  </si>
  <si>
    <t>Troisième générale</t>
  </si>
  <si>
    <t>Troisième générale - seconde GT</t>
  </si>
  <si>
    <t>Troisième générale -  formations professionnelles en lycée</t>
  </si>
  <si>
    <t>[3] Évolution des taux de passage dans les établissements de l'Éducation nationale</t>
  </si>
  <si>
    <t>Source : DEPP / Système d'information Scolarité.</t>
  </si>
  <si>
    <t>Source : DEPP/ Système d'information Scolarité.</t>
  </si>
  <si>
    <t>Population concernée : établissements publics et privés sous contrat dépendant du ministère chargé de l'Éducation nationale (EREA compris, hors Segpa).</t>
  </si>
  <si>
    <t>Cinquième Segpa</t>
  </si>
  <si>
    <t>Sixième Segpa</t>
  </si>
  <si>
    <t>Quatrième Segpa</t>
  </si>
  <si>
    <t>Troisième Segpa</t>
  </si>
  <si>
    <t>4.04 Les formations en collège : sexe, âge, flux</t>
  </si>
  <si>
    <t>Sommaire</t>
  </si>
  <si>
    <t>Précisions</t>
  </si>
  <si>
    <t>Pour en savoir plus</t>
  </si>
  <si>
    <t>Source</t>
  </si>
  <si>
    <t>DEPP, Système d’information Scolarité.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</si>
  <si>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</si>
  <si>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</si>
  <si>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>0</t>
    </r>
    <r>
      <rPr>
        <sz val="8"/>
        <rFont val="Arial"/>
        <family val="2"/>
      </rPr>
      <t xml:space="preserve"> Résultat non significatif (n.s.)ou valeur inférieure à 0,05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</si>
  <si>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Absence d’effectif ou pas d’effectif possible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</si>
  <si>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</si>
  <si>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</si>
  <si>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[1] Évolution des taux de redoublement dans les formations générales de collège des établissements de l'Éducation nationale</t>
  </si>
  <si>
    <t>► Champ : Région Corse Public + Privé sous contrat.</t>
  </si>
  <si>
    <t>► Champ :Région Corse, Public + Privé sous contrat.</t>
  </si>
  <si>
    <t>Actualisé le</t>
  </si>
  <si>
    <t>Repères statistiques corses</t>
  </si>
  <si>
    <t>Publication annuelle de la division de la prospective et des statistiques académiques (DPSA) de l'Académie de Corse.</t>
  </si>
  <si>
    <t>https://www.ac-corse.fr/l-academie-en-chiffres-123583</t>
  </si>
  <si>
    <t>Population concernée : établissements publics et privés sous contrat dépendant du ministère chargé de l'Éducation nationale (hors Segpa).</t>
  </si>
  <si>
    <t>DPSA, RSC 2024</t>
  </si>
  <si>
    <r>
      <t>Population concernée</t>
    </r>
    <r>
      <rPr>
        <sz val="8"/>
        <rFont val="Arial"/>
        <family val="2"/>
      </rPr>
      <t xml:space="preserve"> - Élèves sous statut scolaire inscrits dans les établissements publics et privés sous contrat dépendant du ministère chargé de l’Éducation nationale (EREA compris).</t>
    </r>
  </si>
  <si>
    <r>
      <t>Taux de passage, taux de sortie</t>
    </r>
    <r>
      <rPr>
        <sz val="8"/>
        <rFont val="Arial"/>
        <family val="2"/>
      </rPr>
      <t xml:space="preserve"> - Voir « Glossaire ».</t>
    </r>
  </si>
  <si>
    <r>
      <t>- Note d’Information</t>
    </r>
    <r>
      <rPr>
        <sz val="8"/>
        <rFont val="Arial"/>
        <family val="2"/>
      </rPr>
      <t> : 21.46</t>
    </r>
  </si>
  <si>
    <r>
      <rPr>
        <b/>
        <sz val="8"/>
        <rFont val="Arial"/>
        <family val="2"/>
      </rPr>
      <t>Note</t>
    </r>
    <r>
      <rPr>
        <sz val="8"/>
        <rFont val="Arial"/>
        <family val="2"/>
      </rPr>
      <t xml:space="preserve"> : les lignes en italiques sont celles de l’âge théorique des élèves.</t>
    </r>
  </si>
  <si>
    <t>Population concernée : établissements publics et privés sous contrat dépendant du ministère chargé de l'Éducation nationale (EREA non compris).</t>
  </si>
  <si>
    <t>[2] Répartition, pour les formations en collège, des élèves selon l'âge et le sexe à la rentrée 2025 (y/c) ULIS</t>
  </si>
  <si>
    <t>Lecture : 20,8 % des élèves scolarisés en troisième (y compris Ulis et Segpa ) en 2024 ont poursuivi leurs études sous statut scolaire en formations professionnelles à la rentrée 2025 dans un établissement de l'Éducation nationale.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</si>
</sst>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\ _€_-;\-* #,##0.00\ _€_-;_-* &quot;-&quot;??\ _€_-;_-@_-"/>
    <numFmt numFmtId="165" formatCode="0.0"/>
    <numFmt numFmtId="166" formatCode="#,##0.0"/>
    <numFmt numFmtId="167" formatCode="_(* #,##0_);_(* \(#,##0\);_(* &quot;-&quot;_);_(@_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  <numFmt numFmtId="171" formatCode="[$-F800]dddd\,\ mmmm\ dd\,\ yyyy"/>
  </numFmts>
  <fonts count="54" x14ac:knownFonts="1">
    <font>
      <sz val="10"/>
      <name val="MS Sans Serif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u/>
      <sz val="10"/>
      <color indexed="12"/>
      <name val="MS Sans Serif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"/>
      <color indexed="12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i/>
      <sz val="8"/>
      <name val="Arial"/>
      <family val="2"/>
    </font>
    <font>
      <sz val="8"/>
      <color indexed="8"/>
      <name val="Arial"/>
      <family val="2"/>
    </font>
    <font>
      <b/>
      <sz val="18"/>
      <color indexed="56"/>
      <name val="Cambria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sz val="10"/>
      <color indexed="10"/>
      <name val="Arial"/>
      <family val="2"/>
    </font>
    <font>
      <b/>
      <i/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i/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8"/>
      <name val="MS Sans Serif"/>
      <family val="2"/>
    </font>
    <font>
      <sz val="8"/>
      <name val="MS Sans Serif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10"/>
        <bgColor indexed="64"/>
      </patternFill>
    </fill>
  </fills>
  <borders count="2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/>
      <right/>
      <top/>
      <bottom style="thick">
        <color theme="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hair">
        <color theme="0"/>
      </left>
      <right style="hair">
        <color theme="0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92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3" borderId="0" applyNumberFormat="0" applyBorder="0" applyAlignment="0" applyProtection="0"/>
    <xf numFmtId="0" fontId="6" fillId="16" borderId="1"/>
    <xf numFmtId="0" fontId="21" fillId="17" borderId="2" applyNumberFormat="0" applyAlignment="0" applyProtection="0"/>
    <xf numFmtId="0" fontId="6" fillId="0" borderId="3"/>
    <xf numFmtId="0" fontId="10" fillId="18" borderId="5" applyNumberFormat="0" applyAlignment="0" applyProtection="0"/>
    <xf numFmtId="0" fontId="22" fillId="19" borderId="0">
      <alignment horizontal="center"/>
    </xf>
    <xf numFmtId="0" fontId="23" fillId="19" borderId="0">
      <alignment horizontal="center" vertical="center"/>
    </xf>
    <xf numFmtId="0" fontId="3" fillId="20" borderId="0">
      <alignment horizontal="center" wrapText="1"/>
    </xf>
    <xf numFmtId="0" fontId="9" fillId="19" borderId="0">
      <alignment horizontal="center"/>
    </xf>
    <xf numFmtId="167" fontId="2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0" fontId="25" fillId="21" borderId="1" applyBorder="0">
      <protection locked="0"/>
    </xf>
    <xf numFmtId="0" fontId="26" fillId="0" borderId="0" applyNumberFormat="0" applyFill="0" applyBorder="0" applyAlignment="0" applyProtection="0"/>
    <xf numFmtId="0" fontId="16" fillId="19" borderId="3">
      <alignment horizontal="left"/>
    </xf>
    <xf numFmtId="0" fontId="27" fillId="19" borderId="0">
      <alignment horizontal="left"/>
    </xf>
    <xf numFmtId="0" fontId="28" fillId="4" borderId="0" applyNumberFormat="0" applyBorder="0" applyAlignment="0" applyProtection="0"/>
    <xf numFmtId="0" fontId="29" fillId="22" borderId="0">
      <alignment horizontal="right" vertical="top" textRotation="90" wrapText="1"/>
    </xf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32" fillId="0" borderId="8" applyNumberFormat="0" applyFill="0" applyAlignment="0" applyProtection="0"/>
    <xf numFmtId="0" fontId="3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3" fillId="7" borderId="2" applyNumberFormat="0" applyAlignment="0" applyProtection="0"/>
    <xf numFmtId="0" fontId="2" fillId="20" borderId="0">
      <alignment horizontal="center"/>
    </xf>
    <xf numFmtId="0" fontId="6" fillId="19" borderId="9">
      <alignment wrapText="1"/>
    </xf>
    <xf numFmtId="0" fontId="34" fillId="19" borderId="10"/>
    <xf numFmtId="0" fontId="34" fillId="19" borderId="11"/>
    <xf numFmtId="0" fontId="6" fillId="19" borderId="12">
      <alignment horizontal="center" wrapText="1"/>
    </xf>
    <xf numFmtId="0" fontId="14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5" fillId="0" borderId="4" applyNumberFormat="0" applyFill="0" applyAlignment="0" applyProtection="0"/>
    <xf numFmtId="0" fontId="3" fillId="0" borderId="0" applyFont="0" applyFill="0" applyBorder="0" applyAlignment="0" applyProtection="0"/>
    <xf numFmtId="164" fontId="45" fillId="0" borderId="0" applyFont="0" applyFill="0" applyBorder="0" applyAlignment="0" applyProtection="0"/>
    <xf numFmtId="0" fontId="36" fillId="23" borderId="0" applyNumberFormat="0" applyBorder="0" applyAlignment="0" applyProtection="0"/>
    <xf numFmtId="0" fontId="37" fillId="0" borderId="0"/>
    <xf numFmtId="0" fontId="13" fillId="0" borderId="0"/>
    <xf numFmtId="0" fontId="3" fillId="0" borderId="0"/>
    <xf numFmtId="0" fontId="45" fillId="0" borderId="0"/>
    <xf numFmtId="0" fontId="18" fillId="0" borderId="0"/>
    <xf numFmtId="0" fontId="3" fillId="0" borderId="0"/>
    <xf numFmtId="0" fontId="45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" fillId="0" borderId="0"/>
    <xf numFmtId="0" fontId="1" fillId="0" borderId="0"/>
    <xf numFmtId="0" fontId="38" fillId="17" borderId="13" applyNumberFormat="0" applyAlignment="0" applyProtection="0"/>
    <xf numFmtId="9" fontId="3" fillId="0" borderId="0" applyFont="0" applyFill="0" applyBorder="0" applyAlignment="0" applyProtection="0"/>
    <xf numFmtId="9" fontId="3" fillId="0" borderId="0" applyNumberFormat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" fillId="0" borderId="0" applyNumberFormat="0" applyFont="0" applyFill="0" applyBorder="0" applyAlignment="0" applyProtection="0"/>
    <xf numFmtId="0" fontId="6" fillId="19" borderId="3"/>
    <xf numFmtId="0" fontId="23" fillId="19" borderId="0">
      <alignment horizontal="right"/>
    </xf>
    <xf numFmtId="0" fontId="39" fillId="24" borderId="0">
      <alignment horizontal="center"/>
    </xf>
    <xf numFmtId="0" fontId="40" fillId="20" borderId="0"/>
    <xf numFmtId="0" fontId="41" fillId="22" borderId="14">
      <alignment horizontal="left" vertical="top" wrapText="1"/>
    </xf>
    <xf numFmtId="0" fontId="41" fillId="22" borderId="15">
      <alignment horizontal="left" vertical="top"/>
    </xf>
    <xf numFmtId="37" fontId="42" fillId="0" borderId="0"/>
    <xf numFmtId="0" fontId="22" fillId="19" borderId="0">
      <alignment horizontal="center"/>
    </xf>
    <xf numFmtId="0" fontId="17" fillId="0" borderId="0" applyNumberFormat="0" applyFill="0" applyBorder="0" applyAlignment="0" applyProtection="0"/>
    <xf numFmtId="0" fontId="7" fillId="19" borderId="0"/>
    <xf numFmtId="0" fontId="43" fillId="0" borderId="0" applyNumberFormat="0" applyFill="0" applyBorder="0" applyAlignment="0" applyProtection="0"/>
    <xf numFmtId="0" fontId="49" fillId="0" borderId="20" applyNumberFormat="0" applyFill="0" applyAlignment="0" applyProtection="0"/>
    <xf numFmtId="0" fontId="50" fillId="0" borderId="25" applyNumberFormat="0" applyFill="0" applyAlignment="0" applyProtection="0"/>
    <xf numFmtId="0" fontId="51" fillId="0" borderId="26" applyNumberFormat="0" applyFill="0" applyAlignment="0" applyProtection="0"/>
  </cellStyleXfs>
  <cellXfs count="94">
    <xf numFmtId="0" fontId="0" fillId="0" borderId="0" xfId="0"/>
    <xf numFmtId="0" fontId="2" fillId="0" borderId="0" xfId="71" quotePrefix="1" applyFont="1" applyAlignment="1">
      <alignment horizontal="left"/>
    </xf>
    <xf numFmtId="0" fontId="2" fillId="0" borderId="0" xfId="71" applyFont="1"/>
    <xf numFmtId="0" fontId="3" fillId="0" borderId="0" xfId="71" applyFont="1"/>
    <xf numFmtId="0" fontId="3" fillId="0" borderId="0" xfId="71" applyFont="1" applyBorder="1"/>
    <xf numFmtId="0" fontId="6" fillId="0" borderId="0" xfId="71" applyFont="1" applyBorder="1"/>
    <xf numFmtId="0" fontId="2" fillId="0" borderId="0" xfId="71" applyFont="1" applyBorder="1"/>
    <xf numFmtId="0" fontId="3" fillId="0" borderId="0" xfId="71" applyFont="1" applyFill="1"/>
    <xf numFmtId="0" fontId="7" fillId="0" borderId="0" xfId="0" applyFont="1" applyAlignment="1">
      <alignment horizontal="left"/>
    </xf>
    <xf numFmtId="0" fontId="6" fillId="0" borderId="0" xfId="0" applyFont="1"/>
    <xf numFmtId="0" fontId="6" fillId="0" borderId="0" xfId="70" applyFont="1" applyBorder="1" applyAlignment="1">
      <alignment horizontal="left"/>
    </xf>
    <xf numFmtId="165" fontId="6" fillId="0" borderId="0" xfId="0" applyNumberFormat="1" applyFont="1" applyBorder="1"/>
    <xf numFmtId="0" fontId="6" fillId="0" borderId="0" xfId="0" applyFont="1" applyAlignment="1">
      <alignment horizontal="left"/>
    </xf>
    <xf numFmtId="0" fontId="0" fillId="0" borderId="0" xfId="0" applyAlignment="1"/>
    <xf numFmtId="0" fontId="6" fillId="0" borderId="0" xfId="0" quotePrefix="1" applyFont="1" applyAlignment="1"/>
    <xf numFmtId="0" fontId="6" fillId="0" borderId="0" xfId="71" applyFont="1" applyBorder="1" applyAlignment="1"/>
    <xf numFmtId="3" fontId="6" fillId="0" borderId="0" xfId="0" applyNumberFormat="1" applyFont="1" applyFill="1" applyBorder="1" applyAlignment="1">
      <alignment horizontal="right"/>
    </xf>
    <xf numFmtId="0" fontId="12" fillId="0" borderId="0" xfId="71" quotePrefix="1" applyFont="1" applyAlignment="1"/>
    <xf numFmtId="0" fontId="7" fillId="0" borderId="0" xfId="0" applyFont="1" applyFill="1" applyAlignment="1">
      <alignment horizontal="left" vertical="top"/>
    </xf>
    <xf numFmtId="0" fontId="2" fillId="0" borderId="0" xfId="71" applyFont="1" applyFill="1"/>
    <xf numFmtId="0" fontId="6" fillId="0" borderId="0" xfId="71" applyFont="1" applyFill="1" applyBorder="1"/>
    <xf numFmtId="0" fontId="3" fillId="0" borderId="0" xfId="0" applyFont="1"/>
    <xf numFmtId="0" fontId="6" fillId="0" borderId="0" xfId="0" applyFont="1" applyBorder="1" applyAlignment="1">
      <alignment horizontal="left"/>
    </xf>
    <xf numFmtId="3" fontId="3" fillId="0" borderId="0" xfId="71" applyNumberFormat="1" applyFont="1"/>
    <xf numFmtId="0" fontId="48" fillId="0" borderId="0" xfId="62" applyFont="1"/>
    <xf numFmtId="0" fontId="3" fillId="0" borderId="0" xfId="59"/>
    <xf numFmtId="171" fontId="48" fillId="0" borderId="0" xfId="59" applyNumberFormat="1" applyFont="1" applyAlignment="1">
      <alignment horizontal="right" wrapText="1"/>
    </xf>
    <xf numFmtId="0" fontId="48" fillId="0" borderId="0" xfId="59" applyFont="1"/>
    <xf numFmtId="0" fontId="3" fillId="0" borderId="0" xfId="59" applyFont="1"/>
    <xf numFmtId="0" fontId="12" fillId="0" borderId="0" xfId="59" applyFont="1" applyAlignment="1">
      <alignment wrapText="1"/>
    </xf>
    <xf numFmtId="0" fontId="6" fillId="0" borderId="0" xfId="59" applyFont="1" applyAlignment="1">
      <alignment wrapText="1"/>
    </xf>
    <xf numFmtId="0" fontId="6" fillId="0" borderId="0" xfId="59" applyFont="1"/>
    <xf numFmtId="0" fontId="7" fillId="0" borderId="0" xfId="71" applyFont="1" applyFill="1" applyBorder="1"/>
    <xf numFmtId="14" fontId="48" fillId="0" borderId="0" xfId="59" applyNumberFormat="1" applyFont="1" applyAlignment="1">
      <alignment horizontal="right" wrapText="1"/>
    </xf>
    <xf numFmtId="0" fontId="49" fillId="0" borderId="20" xfId="89"/>
    <xf numFmtId="0" fontId="3" fillId="0" borderId="0" xfId="62" applyFont="1" applyAlignment="1">
      <alignment horizontal="left" vertical="center" wrapText="1"/>
    </xf>
    <xf numFmtId="0" fontId="14" fillId="0" borderId="0" xfId="50" applyAlignment="1" applyProtection="1">
      <alignment vertical="center" wrapText="1"/>
    </xf>
    <xf numFmtId="3" fontId="7" fillId="0" borderId="0" xfId="71" applyNumberFormat="1" applyFont="1" applyFill="1" applyBorder="1"/>
    <xf numFmtId="166" fontId="7" fillId="0" borderId="0" xfId="71" applyNumberFormat="1" applyFont="1" applyFill="1" applyBorder="1"/>
    <xf numFmtId="0" fontId="3" fillId="0" borderId="0" xfId="0" applyFont="1" applyBorder="1"/>
    <xf numFmtId="0" fontId="50" fillId="0" borderId="25" xfId="90" applyAlignment="1">
      <alignment vertical="center" wrapText="1"/>
    </xf>
    <xf numFmtId="0" fontId="2" fillId="0" borderId="0" xfId="59" applyFont="1" applyFill="1" applyAlignment="1">
      <alignment vertical="center" wrapText="1"/>
    </xf>
    <xf numFmtId="0" fontId="2" fillId="0" borderId="0" xfId="59" applyFont="1" applyFill="1" applyAlignment="1">
      <alignment vertical="center"/>
    </xf>
    <xf numFmtId="0" fontId="7" fillId="0" borderId="0" xfId="59" applyFont="1" applyAlignment="1">
      <alignment horizontal="justify" vertical="center" wrapText="1"/>
    </xf>
    <xf numFmtId="0" fontId="2" fillId="0" borderId="0" xfId="59" applyFont="1" applyAlignment="1">
      <alignment horizontal="justify" vertical="center" wrapText="1"/>
    </xf>
    <xf numFmtId="0" fontId="8" fillId="0" borderId="0" xfId="59" applyFont="1" applyAlignment="1">
      <alignment vertical="center" wrapText="1"/>
    </xf>
    <xf numFmtId="0" fontId="2" fillId="0" borderId="0" xfId="59" applyFont="1" applyAlignment="1">
      <alignment vertical="center" wrapText="1"/>
    </xf>
    <xf numFmtId="0" fontId="6" fillId="0" borderId="0" xfId="59" applyFont="1" applyAlignment="1">
      <alignment vertical="center" wrapText="1"/>
    </xf>
    <xf numFmtId="0" fontId="50" fillId="0" borderId="25" xfId="90" applyAlignment="1">
      <alignment vertical="top"/>
    </xf>
    <xf numFmtId="0" fontId="51" fillId="0" borderId="0" xfId="91" quotePrefix="1" applyBorder="1" applyAlignment="1"/>
    <xf numFmtId="0" fontId="51" fillId="0" borderId="0" xfId="91" applyBorder="1" applyAlignment="1"/>
    <xf numFmtId="0" fontId="7" fillId="0" borderId="11" xfId="0" applyFont="1" applyFill="1" applyBorder="1"/>
    <xf numFmtId="0" fontId="7" fillId="0" borderId="24" xfId="0" applyFont="1" applyFill="1" applyBorder="1"/>
    <xf numFmtId="165" fontId="6" fillId="0" borderId="19" xfId="0" applyNumberFormat="1" applyFont="1" applyBorder="1"/>
    <xf numFmtId="0" fontId="6" fillId="0" borderId="0" xfId="71" applyFont="1"/>
    <xf numFmtId="0" fontId="7" fillId="0" borderId="23" xfId="71" applyFont="1" applyFill="1" applyBorder="1" applyAlignment="1">
      <alignment horizontal="right" vertical="top"/>
    </xf>
    <xf numFmtId="0" fontId="15" fillId="0" borderId="23" xfId="71" applyFont="1" applyFill="1" applyBorder="1" applyAlignment="1">
      <alignment horizontal="right" vertical="top"/>
    </xf>
    <xf numFmtId="0" fontId="7" fillId="0" borderId="23" xfId="71" quotePrefix="1" applyFont="1" applyFill="1" applyBorder="1" applyAlignment="1">
      <alignment horizontal="right" vertical="top"/>
    </xf>
    <xf numFmtId="3" fontId="6" fillId="0" borderId="18" xfId="71" applyNumberFormat="1" applyFont="1" applyBorder="1"/>
    <xf numFmtId="3" fontId="8" fillId="0" borderId="18" xfId="71" applyNumberFormat="1" applyFont="1" applyBorder="1"/>
    <xf numFmtId="166" fontId="6" fillId="0" borderId="18" xfId="71" applyNumberFormat="1" applyFont="1" applyBorder="1"/>
    <xf numFmtId="3" fontId="6" fillId="0" borderId="0" xfId="71" applyNumberFormat="1" applyFont="1"/>
    <xf numFmtId="0" fontId="6" fillId="0" borderId="0" xfId="71" quotePrefix="1" applyFont="1" applyBorder="1" applyAlignment="1">
      <alignment horizontal="left"/>
    </xf>
    <xf numFmtId="0" fontId="6" fillId="0" borderId="0" xfId="71" applyFont="1" applyFill="1"/>
    <xf numFmtId="0" fontId="8" fillId="0" borderId="0" xfId="71" quotePrefix="1" applyFont="1" applyBorder="1" applyAlignment="1">
      <alignment horizontal="left"/>
    </xf>
    <xf numFmtId="3" fontId="8" fillId="0" borderId="18" xfId="71" applyNumberFormat="1" applyFont="1" applyFill="1" applyBorder="1"/>
    <xf numFmtId="166" fontId="8" fillId="0" borderId="18" xfId="71" applyNumberFormat="1" applyFont="1" applyFill="1" applyBorder="1"/>
    <xf numFmtId="0" fontId="52" fillId="0" borderId="0" xfId="0" applyFont="1" applyAlignment="1">
      <alignment vertical="center" wrapText="1"/>
    </xf>
    <xf numFmtId="3" fontId="7" fillId="0" borderId="18" xfId="71" applyNumberFormat="1" applyFont="1" applyFill="1" applyBorder="1"/>
    <xf numFmtId="0" fontId="53" fillId="0" borderId="0" xfId="0" applyFont="1" applyFill="1" applyAlignment="1"/>
    <xf numFmtId="0" fontId="7" fillId="0" borderId="0" xfId="71" applyFont="1" applyFill="1"/>
    <xf numFmtId="3" fontId="6" fillId="0" borderId="0" xfId="71" applyNumberFormat="1" applyFont="1" applyFill="1"/>
    <xf numFmtId="0" fontId="7" fillId="0" borderId="0" xfId="71" applyFont="1"/>
    <xf numFmtId="166" fontId="7" fillId="0" borderId="18" xfId="71" applyNumberFormat="1" applyFont="1" applyFill="1" applyBorder="1"/>
    <xf numFmtId="3" fontId="15" fillId="0" borderId="18" xfId="71" applyNumberFormat="1" applyFont="1" applyFill="1" applyBorder="1"/>
    <xf numFmtId="0" fontId="7" fillId="0" borderId="0" xfId="71" applyFont="1" applyFill="1" applyBorder="1" applyAlignment="1">
      <alignment horizontal="right"/>
    </xf>
    <xf numFmtId="0" fontId="7" fillId="0" borderId="11" xfId="0" applyFont="1" applyFill="1" applyBorder="1" applyAlignment="1">
      <alignment horizontal="left"/>
    </xf>
    <xf numFmtId="0" fontId="7" fillId="0" borderId="22" xfId="0" applyFont="1" applyFill="1" applyBorder="1" applyAlignment="1">
      <alignment horizontal="right" vertical="top" wrapText="1"/>
    </xf>
    <xf numFmtId="0" fontId="7" fillId="0" borderId="0" xfId="0" applyFont="1" applyBorder="1"/>
    <xf numFmtId="165" fontId="6" fillId="0" borderId="0" xfId="0" applyNumberFormat="1" applyFont="1"/>
    <xf numFmtId="11" fontId="6" fillId="0" borderId="0" xfId="70" applyNumberFormat="1" applyFont="1" applyBorder="1" applyAlignment="1">
      <alignment horizontal="left"/>
    </xf>
    <xf numFmtId="166" fontId="6" fillId="0" borderId="0" xfId="0" applyNumberFormat="1" applyFont="1" applyBorder="1"/>
    <xf numFmtId="166" fontId="6" fillId="0" borderId="0" xfId="0" applyNumberFormat="1" applyFont="1"/>
    <xf numFmtId="0" fontId="7" fillId="0" borderId="0" xfId="71" applyFont="1" applyBorder="1" applyAlignment="1">
      <alignment horizontal="left" vertical="top" wrapText="1"/>
    </xf>
    <xf numFmtId="0" fontId="50" fillId="0" borderId="25" xfId="90" applyAlignment="1">
      <alignment vertical="top"/>
    </xf>
    <xf numFmtId="0" fontId="11" fillId="0" borderId="0" xfId="71" applyFont="1" applyBorder="1" applyAlignment="1">
      <alignment vertical="top"/>
    </xf>
    <xf numFmtId="0" fontId="7" fillId="0" borderId="0" xfId="71" applyFont="1" applyBorder="1" applyAlignment="1">
      <alignment vertical="top"/>
    </xf>
    <xf numFmtId="0" fontId="6" fillId="0" borderId="0" xfId="0" applyFont="1" applyAlignment="1">
      <alignment vertical="top"/>
    </xf>
    <xf numFmtId="0" fontId="7" fillId="0" borderId="16" xfId="71" applyFont="1" applyFill="1" applyBorder="1" applyAlignment="1">
      <alignment horizontal="center" vertical="top"/>
    </xf>
    <xf numFmtId="0" fontId="7" fillId="0" borderId="0" xfId="71" applyFont="1" applyFill="1" applyBorder="1" applyAlignment="1"/>
    <xf numFmtId="0" fontId="6" fillId="0" borderId="17" xfId="0" applyFont="1" applyFill="1" applyBorder="1" applyAlignment="1"/>
    <xf numFmtId="0" fontId="6" fillId="0" borderId="11" xfId="0" applyFont="1" applyFill="1" applyBorder="1" applyAlignment="1"/>
    <xf numFmtId="0" fontId="6" fillId="0" borderId="21" xfId="0" applyFont="1" applyFill="1" applyBorder="1" applyAlignment="1"/>
    <xf numFmtId="0" fontId="8" fillId="0" borderId="0" xfId="0" applyFont="1" applyAlignment="1">
      <alignment horizontal="justify" wrapText="1"/>
    </xf>
  </cellXfs>
  <cellStyles count="9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_B3.1a" xfId="30"/>
    <cellStyle name="Currency [0]_B3.1a" xfId="31"/>
    <cellStyle name="Currency_B3.1a" xfId="32"/>
    <cellStyle name="DataEntryCells" xfId="33"/>
    <cellStyle name="Explanatory Text" xfId="34"/>
    <cellStyle name="formula" xfId="35"/>
    <cellStyle name="gap" xfId="36"/>
    <cellStyle name="Good" xfId="37"/>
    <cellStyle name="GreyBackground" xfId="38"/>
    <cellStyle name="Heading 1" xfId="39"/>
    <cellStyle name="Heading 2" xfId="40"/>
    <cellStyle name="Heading 3" xfId="41"/>
    <cellStyle name="Heading 4" xfId="42"/>
    <cellStyle name="Hyperlink 2" xfId="43"/>
    <cellStyle name="Input" xfId="44"/>
    <cellStyle name="ISC" xfId="45"/>
    <cellStyle name="level1a" xfId="46"/>
    <cellStyle name="level2" xfId="47"/>
    <cellStyle name="level2a" xfId="48"/>
    <cellStyle name="level3" xfId="49"/>
    <cellStyle name="Lien hypertexte 2" xfId="50"/>
    <cellStyle name="Lien hypertexte 3" xfId="51"/>
    <cellStyle name="Lien hypertexte 4" xfId="52"/>
    <cellStyle name="Linked Cell" xfId="53"/>
    <cellStyle name="Migliaia (0)_conti99" xfId="54"/>
    <cellStyle name="Milliers 2" xfId="55"/>
    <cellStyle name="Neutral" xfId="56"/>
    <cellStyle name="Normaali_Y8_Fin02" xfId="57"/>
    <cellStyle name="Normal" xfId="0" builtinId="0"/>
    <cellStyle name="Normal 2" xfId="58"/>
    <cellStyle name="Normal 2 2" xfId="59"/>
    <cellStyle name="Normal 2 2 2" xfId="60"/>
    <cellStyle name="Normal 2 3" xfId="61"/>
    <cellStyle name="Normal 2_TC_A1" xfId="62"/>
    <cellStyle name="Normal 3" xfId="63"/>
    <cellStyle name="Normal 3 2" xfId="64"/>
    <cellStyle name="Normal 3 3" xfId="65"/>
    <cellStyle name="Normal 4" xfId="66"/>
    <cellStyle name="Normal 4 2" xfId="67"/>
    <cellStyle name="Normal 5" xfId="68"/>
    <cellStyle name="Normal 6" xfId="69"/>
    <cellStyle name="Normal_04_05_3" xfId="70"/>
    <cellStyle name="Normal_Tableaux" xfId="71"/>
    <cellStyle name="Output" xfId="72"/>
    <cellStyle name="Percent 2" xfId="73"/>
    <cellStyle name="Percent_1 SubOverv.USd" xfId="74"/>
    <cellStyle name="Pourcentage 2" xfId="75"/>
    <cellStyle name="Pourcentage 3" xfId="76"/>
    <cellStyle name="Prozent_SubCatperStud" xfId="77"/>
    <cellStyle name="row" xfId="78"/>
    <cellStyle name="RowCodes" xfId="79"/>
    <cellStyle name="Row-Col Headings" xfId="80"/>
    <cellStyle name="RowTitles_CENTRAL_GOVT" xfId="81"/>
    <cellStyle name="RowTitles-Col2" xfId="82"/>
    <cellStyle name="RowTitles-Detail" xfId="83"/>
    <cellStyle name="Standard_Info" xfId="84"/>
    <cellStyle name="temp" xfId="85"/>
    <cellStyle name="Title" xfId="86"/>
    <cellStyle name="title1" xfId="87"/>
    <cellStyle name="Titre 1" xfId="89" builtinId="16"/>
    <cellStyle name="Titre 2" xfId="90" builtinId="17"/>
    <cellStyle name="Titre 3" xfId="91" builtinId="18"/>
    <cellStyle name="Warning Text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'4.04 Graphique 1'!$A$3</c:f>
          <c:strCache>
            <c:ptCount val="1"/>
            <c:pt idx="0">
              <c:v>[1] Évolution des taux de redoublement dans les formations générales de collège des établissements de l'Éducation nationale</c:v>
            </c:pt>
          </c:strCache>
        </c:strRef>
      </c:tx>
      <c:layout/>
      <c:overlay val="0"/>
      <c:txPr>
        <a:bodyPr/>
        <a:lstStyle/>
        <a:p>
          <a:pPr>
            <a:defRPr sz="1000" b="1"/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876697067542816E-2"/>
          <c:y val="0.20187793427230047"/>
          <c:w val="0.72155610944315418"/>
          <c:h val="0.70299693172156297"/>
        </c:manualLayout>
      </c:layout>
      <c:lineChart>
        <c:grouping val="standard"/>
        <c:varyColors val="0"/>
        <c:ser>
          <c:idx val="0"/>
          <c:order val="0"/>
          <c:tx>
            <c:strRef>
              <c:f>'4.04 Graphique 1'!$A$6</c:f>
              <c:strCache>
                <c:ptCount val="1"/>
                <c:pt idx="0">
                  <c:v>Sixième générale</c:v>
                </c:pt>
              </c:strCache>
            </c:strRef>
          </c:tx>
          <c:spPr>
            <a:ln>
              <a:solidFill>
                <a:srgbClr val="00C8FF"/>
              </a:solidFill>
            </a:ln>
          </c:spPr>
          <c:marker>
            <c:symbol val="none"/>
          </c:marker>
          <c:cat>
            <c:numRef>
              <c:f>'4.04 Graphique 1'!$B$5:$G$5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'4.04 Graphique 1'!$B$6:$G$6</c:f>
              <c:numCache>
                <c:formatCode>0.0</c:formatCode>
                <c:ptCount val="6"/>
                <c:pt idx="0">
                  <c:v>0.7</c:v>
                </c:pt>
                <c:pt idx="1">
                  <c:v>0.3</c:v>
                </c:pt>
                <c:pt idx="2" formatCode="General">
                  <c:v>0.3</c:v>
                </c:pt>
                <c:pt idx="3" formatCode="General">
                  <c:v>0.4</c:v>
                </c:pt>
                <c:pt idx="4" formatCode="General">
                  <c:v>0.5</c:v>
                </c:pt>
                <c:pt idx="5" formatCode="General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C4-4680-92CF-9E53A18A2A1D}"/>
            </c:ext>
          </c:extLst>
        </c:ser>
        <c:ser>
          <c:idx val="1"/>
          <c:order val="1"/>
          <c:tx>
            <c:strRef>
              <c:f>'4.04 Graphique 1'!$A$7</c:f>
              <c:strCache>
                <c:ptCount val="1"/>
                <c:pt idx="0">
                  <c:v>Cinquième générale</c:v>
                </c:pt>
              </c:strCache>
            </c:strRef>
          </c:tx>
          <c:spPr>
            <a:ln>
              <a:solidFill>
                <a:srgbClr val="0C62E8"/>
              </a:solidFill>
            </a:ln>
          </c:spPr>
          <c:marker>
            <c:symbol val="none"/>
          </c:marker>
          <c:dLbls>
            <c:dLbl>
              <c:idx val="5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EE1-4962-A62B-E8044FB8027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'4.04 Graphique 1'!$B$5:$G$5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'4.04 Graphique 1'!$B$7:$G$7</c:f>
              <c:numCache>
                <c:formatCode>0.0</c:formatCode>
                <c:ptCount val="6"/>
                <c:pt idx="0">
                  <c:v>0.2</c:v>
                </c:pt>
                <c:pt idx="1">
                  <c:v>0.2</c:v>
                </c:pt>
                <c:pt idx="2" formatCode="General">
                  <c:v>0.3</c:v>
                </c:pt>
                <c:pt idx="3" formatCode="General">
                  <c:v>0.2</c:v>
                </c:pt>
                <c:pt idx="4" formatCode="General">
                  <c:v>0.3</c:v>
                </c:pt>
                <c:pt idx="5" formatCode="General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C4-4680-92CF-9E53A18A2A1D}"/>
            </c:ext>
          </c:extLst>
        </c:ser>
        <c:ser>
          <c:idx val="2"/>
          <c:order val="2"/>
          <c:tx>
            <c:strRef>
              <c:f>'4.04 Graphique 1'!$A$8</c:f>
              <c:strCache>
                <c:ptCount val="1"/>
                <c:pt idx="0">
                  <c:v>Quatrième générale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dLbls>
            <c:dLbl>
              <c:idx val="5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EE1-4962-A62B-E8044FB8027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'4.04 Graphique 1'!$B$5:$G$5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'4.04 Graphique 1'!$B$8:$G$8</c:f>
              <c:numCache>
                <c:formatCode>0.0</c:formatCode>
                <c:ptCount val="6"/>
                <c:pt idx="0">
                  <c:v>0.4</c:v>
                </c:pt>
                <c:pt idx="1">
                  <c:v>0.1</c:v>
                </c:pt>
                <c:pt idx="2" formatCode="General">
                  <c:v>0.3</c:v>
                </c:pt>
                <c:pt idx="3" formatCode="General">
                  <c:v>0.1</c:v>
                </c:pt>
                <c:pt idx="4" formatCode="General">
                  <c:v>0.2</c:v>
                </c:pt>
                <c:pt idx="5" formatCode="General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BC4-4680-92CF-9E53A18A2A1D}"/>
            </c:ext>
          </c:extLst>
        </c:ser>
        <c:ser>
          <c:idx val="3"/>
          <c:order val="3"/>
          <c:tx>
            <c:strRef>
              <c:f>'4.04 Graphique 1'!$A$9</c:f>
              <c:strCache>
                <c:ptCount val="1"/>
                <c:pt idx="0">
                  <c:v>Troisième générale</c:v>
                </c:pt>
              </c:strCache>
            </c:strRef>
          </c:tx>
          <c:spPr>
            <a:ln>
              <a:solidFill>
                <a:srgbClr val="650CE8"/>
              </a:solidFill>
            </a:ln>
          </c:spPr>
          <c:marker>
            <c:symbol val="none"/>
          </c:marker>
          <c:dLbls>
            <c:dLbl>
              <c:idx val="5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EE1-4962-A62B-E8044FB8027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'4.04 Graphique 1'!$B$5:$G$5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'4.04 Graphique 1'!$B$9:$G$9</c:f>
              <c:numCache>
                <c:formatCode>0.0</c:formatCode>
                <c:ptCount val="6"/>
                <c:pt idx="0">
                  <c:v>1.2</c:v>
                </c:pt>
                <c:pt idx="1">
                  <c:v>1.3</c:v>
                </c:pt>
                <c:pt idx="2">
                  <c:v>1.4</c:v>
                </c:pt>
                <c:pt idx="3" formatCode="General">
                  <c:v>1.6</c:v>
                </c:pt>
                <c:pt idx="4" formatCode="General">
                  <c:v>1.1000000000000001</c:v>
                </c:pt>
                <c:pt idx="5" formatCode="General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BC4-4680-92CF-9E53A18A2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8406520"/>
        <c:axId val="1"/>
      </c:lineChart>
      <c:catAx>
        <c:axId val="368406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"/>
          <c:min val="0"/>
        </c:scaling>
        <c:delete val="0"/>
        <c:axPos val="l"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84065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0394013714008556E-2"/>
          <c:y val="0.14670489888185939"/>
          <c:w val="0.79387633922808831"/>
          <c:h val="0.1004138789009755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3</xdr:row>
      <xdr:rowOff>47625</xdr:rowOff>
    </xdr:from>
    <xdr:to>
      <xdr:col>16</xdr:col>
      <xdr:colOff>619125</xdr:colOff>
      <xdr:row>23</xdr:row>
      <xdr:rowOff>114300</xdr:rowOff>
    </xdr:to>
    <xdr:graphicFrame macro="">
      <xdr:nvGraphicFramePr>
        <xdr:cNvPr id="2314" name="Graphique 2">
          <a:extLst>
            <a:ext uri="{FF2B5EF4-FFF2-40B4-BE49-F238E27FC236}">
              <a16:creationId xmlns:a16="http://schemas.microsoft.com/office/drawing/2014/main" id="{00000000-0008-0000-0100-00000A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c-corse.fr/l-academie-en-chiffres-123583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A97"/>
  <sheetViews>
    <sheetView showGridLines="0" zoomScaleNormal="100" zoomScaleSheetLayoutView="110" workbookViewId="0">
      <selection activeCell="B14" sqref="B14"/>
    </sheetView>
  </sheetViews>
  <sheetFormatPr baseColWidth="10" defaultRowHeight="12.75" x14ac:dyDescent="0.2"/>
  <cols>
    <col min="1" max="1" width="90.7109375" style="25" customWidth="1"/>
    <col min="2" max="16384" width="11.42578125" style="25"/>
  </cols>
  <sheetData>
    <row r="1" spans="1:1" x14ac:dyDescent="0.2">
      <c r="A1" s="24" t="s">
        <v>63</v>
      </c>
    </row>
    <row r="2" spans="1:1" x14ac:dyDescent="0.2">
      <c r="A2" s="26" t="s">
        <v>58</v>
      </c>
    </row>
    <row r="3" spans="1:1" x14ac:dyDescent="0.2">
      <c r="A3" s="33">
        <v>45988</v>
      </c>
    </row>
    <row r="4" spans="1:1" ht="20.25" thickBot="1" x14ac:dyDescent="0.35">
      <c r="A4" s="34" t="s">
        <v>59</v>
      </c>
    </row>
    <row r="5" spans="1:1" ht="13.5" thickTop="1" x14ac:dyDescent="0.2"/>
    <row r="6" spans="1:1" ht="25.5" x14ac:dyDescent="0.2">
      <c r="A6" s="35" t="s">
        <v>60</v>
      </c>
    </row>
    <row r="7" spans="1:1" ht="102" customHeight="1" x14ac:dyDescent="0.2">
      <c r="A7" s="36" t="s">
        <v>61</v>
      </c>
    </row>
    <row r="8" spans="1:1" ht="17.25" thickBot="1" x14ac:dyDescent="0.25">
      <c r="A8" s="40" t="s">
        <v>43</v>
      </c>
    </row>
    <row r="9" spans="1:1" ht="13.5" thickTop="1" x14ac:dyDescent="0.2">
      <c r="A9" s="27"/>
    </row>
    <row r="10" spans="1:1" s="28" customFormat="1" x14ac:dyDescent="0.2">
      <c r="A10" s="27"/>
    </row>
    <row r="11" spans="1:1" s="28" customFormat="1" x14ac:dyDescent="0.2">
      <c r="A11" s="27"/>
    </row>
    <row r="12" spans="1:1" s="28" customFormat="1" ht="34.9" customHeight="1" x14ac:dyDescent="0.2"/>
    <row r="13" spans="1:1" s="28" customFormat="1" ht="35.1" customHeight="1" x14ac:dyDescent="0.2">
      <c r="A13" s="41" t="s">
        <v>44</v>
      </c>
    </row>
    <row r="14" spans="1:1" s="28" customFormat="1" ht="24" x14ac:dyDescent="0.2">
      <c r="A14" s="29" t="s">
        <v>55</v>
      </c>
    </row>
    <row r="15" spans="1:1" s="28" customFormat="1" x14ac:dyDescent="0.2">
      <c r="A15" s="29" t="s">
        <v>69</v>
      </c>
    </row>
    <row r="16" spans="1:1" s="28" customFormat="1" x14ac:dyDescent="0.2">
      <c r="A16" s="29" t="s">
        <v>35</v>
      </c>
    </row>
    <row r="17" spans="1:1" s="28" customFormat="1" x14ac:dyDescent="0.2">
      <c r="A17" s="29"/>
    </row>
    <row r="18" spans="1:1" s="28" customFormat="1" x14ac:dyDescent="0.2">
      <c r="A18" s="29"/>
    </row>
    <row r="19" spans="1:1" s="28" customFormat="1" x14ac:dyDescent="0.2">
      <c r="A19" s="29"/>
    </row>
    <row r="20" spans="1:1" s="28" customFormat="1" x14ac:dyDescent="0.2">
      <c r="A20" s="29"/>
    </row>
    <row r="21" spans="1:1" s="28" customFormat="1" x14ac:dyDescent="0.2">
      <c r="A21" s="29"/>
    </row>
    <row r="22" spans="1:1" s="28" customFormat="1" ht="35.1" customHeight="1" x14ac:dyDescent="0.2">
      <c r="A22" s="42" t="s">
        <v>45</v>
      </c>
    </row>
    <row r="23" spans="1:1" s="28" customFormat="1" ht="22.5" x14ac:dyDescent="0.2">
      <c r="A23" s="43" t="s">
        <v>64</v>
      </c>
    </row>
    <row r="24" spans="1:1" s="28" customFormat="1" x14ac:dyDescent="0.2">
      <c r="A24" s="43" t="s">
        <v>65</v>
      </c>
    </row>
    <row r="25" spans="1:1" s="28" customFormat="1" ht="35.1" customHeight="1" x14ac:dyDescent="0.2">
      <c r="A25" s="44" t="s">
        <v>46</v>
      </c>
    </row>
    <row r="26" spans="1:1" s="28" customFormat="1" x14ac:dyDescent="0.2">
      <c r="A26" s="45" t="s">
        <v>66</v>
      </c>
    </row>
    <row r="27" spans="1:1" s="28" customFormat="1" ht="35.1" customHeight="1" x14ac:dyDescent="0.2">
      <c r="A27" s="46" t="s">
        <v>47</v>
      </c>
    </row>
    <row r="28" spans="1:1" s="28" customFormat="1" x14ac:dyDescent="0.2">
      <c r="A28" s="47" t="s">
        <v>48</v>
      </c>
    </row>
    <row r="29" spans="1:1" s="28" customFormat="1" x14ac:dyDescent="0.2"/>
    <row r="30" spans="1:1" s="28" customFormat="1" ht="22.5" x14ac:dyDescent="0.2">
      <c r="A30" s="30" t="s">
        <v>49</v>
      </c>
    </row>
    <row r="31" spans="1:1" s="28" customFormat="1" x14ac:dyDescent="0.2">
      <c r="A31" s="31"/>
    </row>
    <row r="32" spans="1:1" s="28" customFormat="1" x14ac:dyDescent="0.2">
      <c r="A32" s="42" t="s">
        <v>50</v>
      </c>
    </row>
    <row r="33" spans="1:1" s="28" customFormat="1" x14ac:dyDescent="0.2">
      <c r="A33" s="31"/>
    </row>
    <row r="34" spans="1:1" s="28" customFormat="1" x14ac:dyDescent="0.2">
      <c r="A34" s="31" t="s">
        <v>51</v>
      </c>
    </row>
    <row r="35" spans="1:1" s="28" customFormat="1" x14ac:dyDescent="0.2">
      <c r="A35" s="31" t="s">
        <v>52</v>
      </c>
    </row>
    <row r="36" spans="1:1" s="28" customFormat="1" x14ac:dyDescent="0.2">
      <c r="A36" s="31" t="s">
        <v>53</v>
      </c>
    </row>
    <row r="37" spans="1:1" s="28" customFormat="1" x14ac:dyDescent="0.2">
      <c r="A37" s="31" t="s">
        <v>54</v>
      </c>
    </row>
    <row r="38" spans="1:1" s="28" customFormat="1" x14ac:dyDescent="0.2"/>
    <row r="39" spans="1:1" s="28" customFormat="1" x14ac:dyDescent="0.2"/>
    <row r="40" spans="1:1" s="28" customFormat="1" x14ac:dyDescent="0.2"/>
    <row r="41" spans="1:1" s="28" customFormat="1" x14ac:dyDescent="0.2"/>
    <row r="42" spans="1:1" s="28" customFormat="1" x14ac:dyDescent="0.2"/>
    <row r="43" spans="1:1" s="28" customFormat="1" x14ac:dyDescent="0.2"/>
    <row r="44" spans="1:1" s="28" customFormat="1" x14ac:dyDescent="0.2"/>
    <row r="45" spans="1:1" s="28" customFormat="1" x14ac:dyDescent="0.2"/>
    <row r="46" spans="1:1" s="28" customFormat="1" x14ac:dyDescent="0.2"/>
    <row r="47" spans="1:1" s="28" customFormat="1" x14ac:dyDescent="0.2"/>
    <row r="48" spans="1:1" s="28" customFormat="1" x14ac:dyDescent="0.2"/>
    <row r="49" s="28" customFormat="1" x14ac:dyDescent="0.2"/>
    <row r="50" s="28" customFormat="1" x14ac:dyDescent="0.2"/>
    <row r="51" s="28" customFormat="1" x14ac:dyDescent="0.2"/>
    <row r="52" s="28" customFormat="1" x14ac:dyDescent="0.2"/>
    <row r="53" s="28" customFormat="1" x14ac:dyDescent="0.2"/>
    <row r="54" s="28" customFormat="1" x14ac:dyDescent="0.2"/>
    <row r="55" s="28" customFormat="1" x14ac:dyDescent="0.2"/>
    <row r="56" s="28" customFormat="1" x14ac:dyDescent="0.2"/>
    <row r="57" s="28" customFormat="1" x14ac:dyDescent="0.2"/>
    <row r="58" s="28" customFormat="1" x14ac:dyDescent="0.2"/>
    <row r="59" s="28" customFormat="1" x14ac:dyDescent="0.2"/>
    <row r="60" s="28" customFormat="1" x14ac:dyDescent="0.2"/>
    <row r="61" s="28" customFormat="1" x14ac:dyDescent="0.2"/>
    <row r="62" s="28" customFormat="1" x14ac:dyDescent="0.2"/>
    <row r="63" s="28" customFormat="1" x14ac:dyDescent="0.2"/>
    <row r="64" s="28" customFormat="1" x14ac:dyDescent="0.2"/>
    <row r="65" spans="1:1" s="28" customFormat="1" x14ac:dyDescent="0.2"/>
    <row r="66" spans="1:1" s="28" customFormat="1" x14ac:dyDescent="0.2"/>
    <row r="67" spans="1:1" s="28" customFormat="1" x14ac:dyDescent="0.2"/>
    <row r="68" spans="1:1" s="28" customFormat="1" x14ac:dyDescent="0.2"/>
    <row r="69" spans="1:1" s="28" customFormat="1" x14ac:dyDescent="0.2"/>
    <row r="70" spans="1:1" s="28" customFormat="1" x14ac:dyDescent="0.2"/>
    <row r="71" spans="1:1" s="28" customFormat="1" x14ac:dyDescent="0.2"/>
    <row r="72" spans="1:1" s="28" customFormat="1" x14ac:dyDescent="0.2"/>
    <row r="73" spans="1:1" s="28" customFormat="1" x14ac:dyDescent="0.2"/>
    <row r="74" spans="1:1" s="28" customFormat="1" x14ac:dyDescent="0.2"/>
    <row r="75" spans="1:1" s="28" customFormat="1" x14ac:dyDescent="0.2"/>
    <row r="76" spans="1:1" s="28" customFormat="1" x14ac:dyDescent="0.2"/>
    <row r="77" spans="1:1" x14ac:dyDescent="0.2">
      <c r="A77" s="28"/>
    </row>
    <row r="78" spans="1:1" x14ac:dyDescent="0.2">
      <c r="A78" s="28"/>
    </row>
    <row r="79" spans="1:1" x14ac:dyDescent="0.2">
      <c r="A79" s="28"/>
    </row>
    <row r="80" spans="1:1" x14ac:dyDescent="0.2">
      <c r="A80" s="28"/>
    </row>
    <row r="81" spans="1:1" x14ac:dyDescent="0.2">
      <c r="A81" s="28"/>
    </row>
    <row r="82" spans="1:1" x14ac:dyDescent="0.2">
      <c r="A82" s="28"/>
    </row>
    <row r="83" spans="1:1" x14ac:dyDescent="0.2">
      <c r="A83" s="28"/>
    </row>
    <row r="84" spans="1:1" x14ac:dyDescent="0.2">
      <c r="A84" s="28"/>
    </row>
    <row r="85" spans="1:1" x14ac:dyDescent="0.2">
      <c r="A85" s="28"/>
    </row>
    <row r="86" spans="1:1" x14ac:dyDescent="0.2">
      <c r="A86" s="28"/>
    </row>
    <row r="87" spans="1:1" x14ac:dyDescent="0.2">
      <c r="A87" s="28"/>
    </row>
    <row r="88" spans="1:1" x14ac:dyDescent="0.2">
      <c r="A88" s="28"/>
    </row>
    <row r="89" spans="1:1" x14ac:dyDescent="0.2">
      <c r="A89" s="28"/>
    </row>
    <row r="90" spans="1:1" x14ac:dyDescent="0.2">
      <c r="A90" s="28"/>
    </row>
    <row r="91" spans="1:1" x14ac:dyDescent="0.2">
      <c r="A91" s="28"/>
    </row>
    <row r="92" spans="1:1" x14ac:dyDescent="0.2">
      <c r="A92" s="28"/>
    </row>
    <row r="93" spans="1:1" x14ac:dyDescent="0.2">
      <c r="A93" s="28"/>
    </row>
    <row r="94" spans="1:1" x14ac:dyDescent="0.2">
      <c r="A94" s="28"/>
    </row>
    <row r="95" spans="1:1" x14ac:dyDescent="0.2">
      <c r="A95" s="28"/>
    </row>
    <row r="96" spans="1:1" x14ac:dyDescent="0.2">
      <c r="A96" s="28"/>
    </row>
    <row r="97" spans="1:1" x14ac:dyDescent="0.2">
      <c r="A97" s="28"/>
    </row>
  </sheetData>
  <hyperlinks>
    <hyperlink ref="A7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G33"/>
  <sheetViews>
    <sheetView showGridLines="0" tabSelected="1" zoomScaleNormal="100" workbookViewId="0">
      <selection activeCell="R24" sqref="R24"/>
    </sheetView>
  </sheetViews>
  <sheetFormatPr baseColWidth="10" defaultRowHeight="12.75" x14ac:dyDescent="0.2"/>
  <cols>
    <col min="1" max="1" width="18.28515625" style="21" customWidth="1"/>
    <col min="2" max="6" width="11.42578125" style="21"/>
    <col min="7" max="7" width="10.7109375" style="21" customWidth="1"/>
    <col min="8" max="16384" width="11.42578125" style="21"/>
  </cols>
  <sheetData>
    <row r="1" spans="1:7" s="3" customFormat="1" ht="17.25" thickBot="1" x14ac:dyDescent="0.25">
      <c r="A1" s="48" t="str">
        <f>'4.04 Notice'!A8</f>
        <v>4.04 Les formations en collège : sexe, âge, flux</v>
      </c>
    </row>
    <row r="2" spans="1:7" s="2" customFormat="1" ht="13.5" thickTop="1" x14ac:dyDescent="0.2"/>
    <row r="3" spans="1:7" s="2" customFormat="1" ht="13.5" customHeight="1" x14ac:dyDescent="0.25">
      <c r="A3" s="49" t="str">
        <f>'4.04 Notice'!A14</f>
        <v>[1] Évolution des taux de redoublement dans les formations générales de collège des établissements de l'Éducation nationale</v>
      </c>
    </row>
    <row r="4" spans="1:7" s="2" customFormat="1" ht="13.5" customHeight="1" x14ac:dyDescent="0.2">
      <c r="A4" s="17"/>
    </row>
    <row r="5" spans="1:7" x14ac:dyDescent="0.2">
      <c r="A5" s="51"/>
      <c r="B5" s="52">
        <v>2020</v>
      </c>
      <c r="C5" s="52">
        <v>2021</v>
      </c>
      <c r="D5" s="52">
        <v>2022</v>
      </c>
      <c r="E5" s="52">
        <v>2023</v>
      </c>
      <c r="F5" s="52">
        <v>2024</v>
      </c>
      <c r="G5" s="52">
        <v>2025</v>
      </c>
    </row>
    <row r="6" spans="1:7" x14ac:dyDescent="0.2">
      <c r="A6" s="10" t="s">
        <v>29</v>
      </c>
      <c r="B6" s="53">
        <v>0.7</v>
      </c>
      <c r="C6" s="53">
        <v>0.3</v>
      </c>
      <c r="D6" s="9">
        <v>0.3</v>
      </c>
      <c r="E6" s="9">
        <v>0.4</v>
      </c>
      <c r="F6" s="9">
        <v>0.5</v>
      </c>
      <c r="G6" s="21">
        <v>0.2</v>
      </c>
    </row>
    <row r="7" spans="1:7" x14ac:dyDescent="0.2">
      <c r="A7" s="10" t="s">
        <v>30</v>
      </c>
      <c r="B7" s="53">
        <v>0.2</v>
      </c>
      <c r="C7" s="53">
        <v>0.2</v>
      </c>
      <c r="D7" s="9">
        <v>0.3</v>
      </c>
      <c r="E7" s="9">
        <v>0.2</v>
      </c>
      <c r="F7" s="9">
        <v>0.3</v>
      </c>
      <c r="G7" s="21">
        <v>0.2</v>
      </c>
    </row>
    <row r="8" spans="1:7" x14ac:dyDescent="0.2">
      <c r="A8" s="10" t="s">
        <v>31</v>
      </c>
      <c r="B8" s="53">
        <v>0.4</v>
      </c>
      <c r="C8" s="53">
        <v>0.1</v>
      </c>
      <c r="D8" s="9">
        <v>0.3</v>
      </c>
      <c r="E8" s="9">
        <v>0.1</v>
      </c>
      <c r="F8" s="9">
        <v>0.2</v>
      </c>
      <c r="G8" s="21">
        <v>0.1</v>
      </c>
    </row>
    <row r="9" spans="1:7" x14ac:dyDescent="0.2">
      <c r="A9" s="10" t="s">
        <v>32</v>
      </c>
      <c r="B9" s="53">
        <v>1.2</v>
      </c>
      <c r="C9" s="53">
        <v>1.3</v>
      </c>
      <c r="D9" s="53">
        <v>1.4</v>
      </c>
      <c r="E9" s="9">
        <v>1.6</v>
      </c>
      <c r="F9" s="9">
        <v>1.1000000000000001</v>
      </c>
      <c r="G9" s="21">
        <v>1.2</v>
      </c>
    </row>
    <row r="10" spans="1:7" s="39" customFormat="1" x14ac:dyDescent="0.2">
      <c r="A10" s="10"/>
      <c r="B10" s="11"/>
      <c r="C10" s="11"/>
      <c r="D10" s="11"/>
    </row>
    <row r="11" spans="1:7" s="9" customFormat="1" ht="11.25" x14ac:dyDescent="0.2">
      <c r="A11" s="8" t="s">
        <v>56</v>
      </c>
      <c r="B11" s="16"/>
    </row>
    <row r="13" spans="1:7" x14ac:dyDescent="0.2">
      <c r="A13" s="5" t="s">
        <v>62</v>
      </c>
    </row>
    <row r="14" spans="1:7" x14ac:dyDescent="0.2">
      <c r="A14" s="15" t="s">
        <v>36</v>
      </c>
    </row>
    <row r="33" spans="1:1" x14ac:dyDescent="0.2">
      <c r="A33" s="8"/>
    </row>
  </sheetData>
  <pageMargins left="0.7" right="0.7" top="0.75" bottom="0.75" header="0.3" footer="0.3"/>
  <pageSetup paperSize="9" scale="6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R46"/>
  <sheetViews>
    <sheetView showGridLines="0" showZeros="0" topLeftCell="A3" zoomScaleNormal="100" workbookViewId="0">
      <selection activeCell="H38" sqref="H38"/>
    </sheetView>
  </sheetViews>
  <sheetFormatPr baseColWidth="10" defaultRowHeight="12.75" x14ac:dyDescent="0.2"/>
  <cols>
    <col min="1" max="1" width="22.140625" style="4" customWidth="1"/>
    <col min="2" max="2" width="16" style="3" customWidth="1"/>
    <col min="3" max="8" width="9.28515625" style="3" customWidth="1"/>
    <col min="9" max="16384" width="11.42578125" style="3"/>
  </cols>
  <sheetData>
    <row r="1" spans="1:10" ht="17.25" thickBot="1" x14ac:dyDescent="0.25">
      <c r="A1" s="84" t="str">
        <f>'4.04 Notice'!A8</f>
        <v>4.04 Les formations en collège : sexe, âge, flux</v>
      </c>
      <c r="B1" s="85"/>
      <c r="C1" s="85"/>
      <c r="D1" s="85"/>
      <c r="E1" s="85"/>
    </row>
    <row r="2" spans="1:10" s="2" customFormat="1" ht="13.5" thickTop="1" x14ac:dyDescent="0.2">
      <c r="B2" s="13"/>
      <c r="C2" s="13"/>
      <c r="D2" s="13"/>
      <c r="E2" s="13"/>
      <c r="F2" s="13"/>
    </row>
    <row r="3" spans="1:10" s="2" customFormat="1" ht="13.5" customHeight="1" x14ac:dyDescent="0.25">
      <c r="A3" s="49" t="str">
        <f>'4.04 Notice'!A15</f>
        <v>[2] Répartition, pour les formations en collège, des élèves selon l'âge et le sexe à la rentrée 2025 (y/c) ULIS</v>
      </c>
      <c r="B3" s="13"/>
      <c r="C3" s="13"/>
      <c r="D3" s="13"/>
    </row>
    <row r="4" spans="1:10" s="2" customFormat="1" ht="13.5" customHeight="1" x14ac:dyDescent="0.2">
      <c r="A4" s="6"/>
      <c r="B4" s="1"/>
      <c r="D4" s="6"/>
    </row>
    <row r="5" spans="1:10" s="54" customFormat="1" ht="16.5" customHeight="1" x14ac:dyDescent="0.2">
      <c r="A5" s="89"/>
      <c r="B5" s="90"/>
      <c r="C5" s="88" t="s">
        <v>6</v>
      </c>
      <c r="D5" s="88"/>
      <c r="E5" s="88" t="s">
        <v>28</v>
      </c>
      <c r="F5" s="88"/>
      <c r="G5" s="88" t="s">
        <v>18</v>
      </c>
      <c r="H5" s="88"/>
    </row>
    <row r="6" spans="1:10" s="54" customFormat="1" ht="18" customHeight="1" x14ac:dyDescent="0.2">
      <c r="A6" s="91"/>
      <c r="B6" s="92"/>
      <c r="C6" s="55" t="s">
        <v>19</v>
      </c>
      <c r="D6" s="56" t="s">
        <v>17</v>
      </c>
      <c r="E6" s="55" t="s">
        <v>0</v>
      </c>
      <c r="F6" s="56" t="s">
        <v>17</v>
      </c>
      <c r="G6" s="55" t="s">
        <v>0</v>
      </c>
      <c r="H6" s="57" t="s">
        <v>20</v>
      </c>
    </row>
    <row r="7" spans="1:10" s="54" customFormat="1" ht="11.25" x14ac:dyDescent="0.2">
      <c r="A7" s="86" t="s">
        <v>29</v>
      </c>
      <c r="B7" s="5" t="s">
        <v>7</v>
      </c>
      <c r="C7" s="58">
        <v>38</v>
      </c>
      <c r="D7" s="59">
        <v>13</v>
      </c>
      <c r="E7" s="58">
        <v>9</v>
      </c>
      <c r="F7" s="58">
        <v>5</v>
      </c>
      <c r="G7" s="58">
        <v>47</v>
      </c>
      <c r="H7" s="60">
        <f>+G7/G11*100</f>
        <v>1.5035188739603327</v>
      </c>
      <c r="I7" s="61"/>
      <c r="J7" s="61"/>
    </row>
    <row r="8" spans="1:10" s="54" customFormat="1" ht="11.25" x14ac:dyDescent="0.2">
      <c r="A8" s="87"/>
      <c r="B8" s="62" t="s">
        <v>1</v>
      </c>
      <c r="C8" s="58">
        <v>2664</v>
      </c>
      <c r="D8" s="59">
        <v>1278</v>
      </c>
      <c r="E8" s="58">
        <v>188</v>
      </c>
      <c r="F8" s="58">
        <v>102</v>
      </c>
      <c r="G8" s="58">
        <v>2852</v>
      </c>
      <c r="H8" s="60">
        <f>+G8/G11*100</f>
        <v>91.234804862444022</v>
      </c>
      <c r="I8" s="61"/>
    </row>
    <row r="9" spans="1:10" s="54" customFormat="1" ht="11.25" x14ac:dyDescent="0.2">
      <c r="A9" s="87"/>
      <c r="B9" s="5" t="s">
        <v>2</v>
      </c>
      <c r="C9" s="58">
        <v>214</v>
      </c>
      <c r="D9" s="59">
        <v>93</v>
      </c>
      <c r="E9" s="58">
        <v>6</v>
      </c>
      <c r="F9" s="58">
        <v>4</v>
      </c>
      <c r="G9" s="58">
        <v>220</v>
      </c>
      <c r="H9" s="60">
        <f>+G9/G11*100</f>
        <v>7.037747920665387</v>
      </c>
      <c r="I9" s="61"/>
    </row>
    <row r="10" spans="1:10" s="54" customFormat="1" ht="11.25" x14ac:dyDescent="0.2">
      <c r="A10" s="87"/>
      <c r="B10" s="5" t="s">
        <v>8</v>
      </c>
      <c r="C10" s="58">
        <v>7</v>
      </c>
      <c r="D10" s="59">
        <v>4</v>
      </c>
      <c r="E10" s="58"/>
      <c r="F10" s="58"/>
      <c r="G10" s="58">
        <v>7</v>
      </c>
      <c r="H10" s="60">
        <f>+G10/G11*100</f>
        <v>0.22392834293026234</v>
      </c>
      <c r="I10" s="61"/>
    </row>
    <row r="11" spans="1:10" s="63" customFormat="1" ht="11.25" x14ac:dyDescent="0.2">
      <c r="A11" s="87"/>
      <c r="B11" s="32" t="s">
        <v>0</v>
      </c>
      <c r="C11" s="68">
        <f>SUM(C7:C10)</f>
        <v>2923</v>
      </c>
      <c r="D11" s="68">
        <f t="shared" ref="D11:G11" si="0">SUM(D7:D10)</f>
        <v>1388</v>
      </c>
      <c r="E11" s="68">
        <f t="shared" si="0"/>
        <v>203</v>
      </c>
      <c r="F11" s="68">
        <f t="shared" si="0"/>
        <v>111</v>
      </c>
      <c r="G11" s="68">
        <f t="shared" si="0"/>
        <v>3126</v>
      </c>
      <c r="H11" s="73">
        <f>SUM(H7:H10)</f>
        <v>100</v>
      </c>
      <c r="I11" s="61"/>
    </row>
    <row r="12" spans="1:10" s="54" customFormat="1" ht="11.25" x14ac:dyDescent="0.2">
      <c r="A12" s="86" t="s">
        <v>30</v>
      </c>
      <c r="B12" s="5" t="s">
        <v>9</v>
      </c>
      <c r="C12" s="58">
        <v>52</v>
      </c>
      <c r="D12" s="59">
        <v>30</v>
      </c>
      <c r="E12" s="58">
        <v>5</v>
      </c>
      <c r="F12" s="59">
        <v>2</v>
      </c>
      <c r="G12" s="58">
        <v>57</v>
      </c>
      <c r="H12" s="60">
        <f>+G12/G16*100</f>
        <v>1.8542615484710474</v>
      </c>
      <c r="I12" s="61"/>
    </row>
    <row r="13" spans="1:10" s="54" customFormat="1" ht="11.25" x14ac:dyDescent="0.2">
      <c r="A13" s="87"/>
      <c r="B13" s="5" t="s">
        <v>2</v>
      </c>
      <c r="C13" s="58">
        <v>2582</v>
      </c>
      <c r="D13" s="59">
        <v>1319</v>
      </c>
      <c r="E13" s="58">
        <v>174</v>
      </c>
      <c r="F13" s="59">
        <v>98</v>
      </c>
      <c r="G13" s="58">
        <v>2756</v>
      </c>
      <c r="H13" s="60">
        <f>+G13/G16*100</f>
        <v>89.65517241379311</v>
      </c>
      <c r="I13" s="61"/>
    </row>
    <row r="14" spans="1:10" s="54" customFormat="1" ht="11.25" x14ac:dyDescent="0.2">
      <c r="A14" s="87"/>
      <c r="B14" s="5" t="s">
        <v>3</v>
      </c>
      <c r="C14" s="58">
        <v>246</v>
      </c>
      <c r="D14" s="59">
        <v>124</v>
      </c>
      <c r="E14" s="58">
        <v>7</v>
      </c>
      <c r="F14" s="59">
        <v>1</v>
      </c>
      <c r="G14" s="58">
        <v>253</v>
      </c>
      <c r="H14" s="60">
        <f>+G14/G16*100</f>
        <v>8.230318802862719</v>
      </c>
      <c r="I14" s="61"/>
    </row>
    <row r="15" spans="1:10" s="54" customFormat="1" ht="11.25" x14ac:dyDescent="0.2">
      <c r="A15" s="87"/>
      <c r="B15" s="5" t="s">
        <v>10</v>
      </c>
      <c r="C15" s="58">
        <v>8</v>
      </c>
      <c r="D15" s="59">
        <v>3</v>
      </c>
      <c r="E15" s="58"/>
      <c r="F15" s="59"/>
      <c r="G15" s="58">
        <v>8</v>
      </c>
      <c r="H15" s="60">
        <f>+G15/G16*100</f>
        <v>0.26024723487312951</v>
      </c>
      <c r="I15" s="61"/>
    </row>
    <row r="16" spans="1:10" s="63" customFormat="1" ht="11.25" x14ac:dyDescent="0.2">
      <c r="A16" s="87"/>
      <c r="B16" s="32" t="s">
        <v>0</v>
      </c>
      <c r="C16" s="68">
        <f>SUM(C12:C15)</f>
        <v>2888</v>
      </c>
      <c r="D16" s="68">
        <f t="shared" ref="D16:G16" si="1">SUM(D12:D15)</f>
        <v>1476</v>
      </c>
      <c r="E16" s="68">
        <f t="shared" si="1"/>
        <v>186</v>
      </c>
      <c r="F16" s="68">
        <f t="shared" si="1"/>
        <v>101</v>
      </c>
      <c r="G16" s="68">
        <f t="shared" si="1"/>
        <v>3074</v>
      </c>
      <c r="H16" s="73">
        <f>SUM(H12:H15)</f>
        <v>100</v>
      </c>
      <c r="I16" s="61"/>
    </row>
    <row r="17" spans="1:18" s="54" customFormat="1" ht="11.25" x14ac:dyDescent="0.2">
      <c r="A17" s="86" t="s">
        <v>31</v>
      </c>
      <c r="B17" s="5" t="s">
        <v>11</v>
      </c>
      <c r="C17" s="58">
        <v>64</v>
      </c>
      <c r="D17" s="59">
        <v>30</v>
      </c>
      <c r="E17" s="58">
        <v>6</v>
      </c>
      <c r="F17" s="59">
        <v>3</v>
      </c>
      <c r="G17" s="58">
        <v>70</v>
      </c>
      <c r="H17" s="60">
        <f>+G17/G21*100</f>
        <v>2.1296014602981441</v>
      </c>
      <c r="I17" s="61"/>
    </row>
    <row r="18" spans="1:18" s="54" customFormat="1" ht="11.25" x14ac:dyDescent="0.2">
      <c r="A18" s="87"/>
      <c r="B18" s="5" t="s">
        <v>3</v>
      </c>
      <c r="C18" s="58">
        <v>2790</v>
      </c>
      <c r="D18" s="59">
        <v>1405</v>
      </c>
      <c r="E18" s="58">
        <v>138</v>
      </c>
      <c r="F18" s="59">
        <v>65</v>
      </c>
      <c r="G18" s="58">
        <v>2928</v>
      </c>
      <c r="H18" s="60">
        <f>+G18/G21*100</f>
        <v>89.078186796470945</v>
      </c>
      <c r="I18" s="61"/>
    </row>
    <row r="19" spans="1:18" s="54" customFormat="1" ht="11.25" x14ac:dyDescent="0.2">
      <c r="A19" s="87"/>
      <c r="B19" s="5" t="s">
        <v>4</v>
      </c>
      <c r="C19" s="58">
        <v>267</v>
      </c>
      <c r="D19" s="59">
        <v>119</v>
      </c>
      <c r="E19" s="58">
        <v>13</v>
      </c>
      <c r="F19" s="59">
        <v>5</v>
      </c>
      <c r="G19" s="58">
        <v>280</v>
      </c>
      <c r="H19" s="60">
        <f>+G19/G21*100</f>
        <v>8.5184058411925765</v>
      </c>
      <c r="I19" s="61"/>
    </row>
    <row r="20" spans="1:18" s="54" customFormat="1" ht="11.25" x14ac:dyDescent="0.2">
      <c r="A20" s="87"/>
      <c r="B20" s="5" t="s">
        <v>12</v>
      </c>
      <c r="C20" s="58">
        <v>9</v>
      </c>
      <c r="D20" s="59">
        <v>3</v>
      </c>
      <c r="E20" s="58"/>
      <c r="F20" s="59"/>
      <c r="G20" s="58">
        <v>9</v>
      </c>
      <c r="H20" s="60">
        <f>+G20/G21*100</f>
        <v>0.27380590203833283</v>
      </c>
      <c r="I20" s="61"/>
    </row>
    <row r="21" spans="1:18" s="63" customFormat="1" ht="11.25" x14ac:dyDescent="0.2">
      <c r="A21" s="87"/>
      <c r="B21" s="32" t="s">
        <v>0</v>
      </c>
      <c r="C21" s="68">
        <f>SUM(C17:C20)</f>
        <v>3130</v>
      </c>
      <c r="D21" s="68">
        <f t="shared" ref="D21:H21" si="2">SUM(D17:D20)</f>
        <v>1557</v>
      </c>
      <c r="E21" s="68">
        <f t="shared" si="2"/>
        <v>157</v>
      </c>
      <c r="F21" s="68">
        <f t="shared" si="2"/>
        <v>73</v>
      </c>
      <c r="G21" s="68">
        <f t="shared" si="2"/>
        <v>3287</v>
      </c>
      <c r="H21" s="73">
        <f t="shared" si="2"/>
        <v>100</v>
      </c>
      <c r="I21" s="61"/>
    </row>
    <row r="22" spans="1:18" s="54" customFormat="1" ht="11.25" x14ac:dyDescent="0.2">
      <c r="A22" s="83" t="s">
        <v>32</v>
      </c>
      <c r="B22" s="5" t="s">
        <v>13</v>
      </c>
      <c r="C22" s="58">
        <v>48</v>
      </c>
      <c r="D22" s="59">
        <v>21</v>
      </c>
      <c r="E22" s="58">
        <v>9</v>
      </c>
      <c r="F22" s="59">
        <v>6</v>
      </c>
      <c r="G22" s="58">
        <v>57</v>
      </c>
      <c r="H22" s="60">
        <f>+G22/G26*100</f>
        <v>1.6954193932183226</v>
      </c>
      <c r="I22" s="61"/>
    </row>
    <row r="23" spans="1:18" s="54" customFormat="1" ht="11.25" x14ac:dyDescent="0.2">
      <c r="A23" s="83"/>
      <c r="B23" s="5" t="s">
        <v>4</v>
      </c>
      <c r="C23" s="58">
        <v>2804</v>
      </c>
      <c r="D23" s="59">
        <v>1417</v>
      </c>
      <c r="E23" s="58">
        <v>182</v>
      </c>
      <c r="F23" s="59">
        <v>86</v>
      </c>
      <c r="G23" s="58">
        <v>2986</v>
      </c>
      <c r="H23" s="60">
        <f>+G23/G26*100</f>
        <v>88.816180844735285</v>
      </c>
      <c r="I23" s="61"/>
    </row>
    <row r="24" spans="1:18" s="54" customFormat="1" ht="11.25" x14ac:dyDescent="0.2">
      <c r="A24" s="83"/>
      <c r="B24" s="5" t="s">
        <v>5</v>
      </c>
      <c r="C24" s="58">
        <v>300</v>
      </c>
      <c r="D24" s="59">
        <v>116</v>
      </c>
      <c r="E24" s="58">
        <v>13</v>
      </c>
      <c r="F24" s="59">
        <v>9</v>
      </c>
      <c r="G24" s="58">
        <v>313</v>
      </c>
      <c r="H24" s="60">
        <f>+G24/G26*100</f>
        <v>9.3099345627602617</v>
      </c>
      <c r="I24" s="61"/>
    </row>
    <row r="25" spans="1:18" s="54" customFormat="1" ht="11.25" x14ac:dyDescent="0.2">
      <c r="A25" s="83"/>
      <c r="B25" s="5" t="s">
        <v>14</v>
      </c>
      <c r="C25" s="58">
        <v>6</v>
      </c>
      <c r="D25" s="59">
        <v>5</v>
      </c>
      <c r="E25" s="58"/>
      <c r="F25" s="59"/>
      <c r="G25" s="58">
        <v>6</v>
      </c>
      <c r="H25" s="60">
        <f>+G25/G26*100</f>
        <v>0.17846519928613919</v>
      </c>
      <c r="I25" s="61"/>
    </row>
    <row r="26" spans="1:18" s="63" customFormat="1" ht="11.25" x14ac:dyDescent="0.2">
      <c r="A26" s="87"/>
      <c r="B26" s="32" t="s">
        <v>0</v>
      </c>
      <c r="C26" s="68">
        <f>SUM(C22:C25)</f>
        <v>3158</v>
      </c>
      <c r="D26" s="68">
        <f t="shared" ref="D26:H26" si="3">SUM(D22:D25)</f>
        <v>1559</v>
      </c>
      <c r="E26" s="68">
        <f t="shared" si="3"/>
        <v>204</v>
      </c>
      <c r="F26" s="68">
        <f t="shared" si="3"/>
        <v>101</v>
      </c>
      <c r="G26" s="68">
        <f t="shared" si="3"/>
        <v>3362</v>
      </c>
      <c r="H26" s="73">
        <f t="shared" si="3"/>
        <v>100</v>
      </c>
      <c r="I26" s="61"/>
    </row>
    <row r="27" spans="1:18" s="63" customFormat="1" ht="11.25" x14ac:dyDescent="0.2">
      <c r="A27" s="83" t="s">
        <v>40</v>
      </c>
      <c r="B27" s="32" t="s">
        <v>0</v>
      </c>
      <c r="C27" s="68">
        <v>87</v>
      </c>
      <c r="D27" s="74">
        <v>41</v>
      </c>
      <c r="E27" s="68"/>
      <c r="F27" s="74"/>
      <c r="G27" s="68">
        <v>87</v>
      </c>
      <c r="H27" s="73">
        <f>+G27/G35*100</f>
        <v>23.835616438356162</v>
      </c>
      <c r="I27" s="61"/>
    </row>
    <row r="28" spans="1:18" s="63" customFormat="1" ht="11.25" x14ac:dyDescent="0.2">
      <c r="A28" s="83"/>
      <c r="B28" s="64" t="s">
        <v>23</v>
      </c>
      <c r="C28" s="59">
        <v>32</v>
      </c>
      <c r="D28" s="59">
        <v>15</v>
      </c>
      <c r="E28" s="59"/>
      <c r="F28" s="59"/>
      <c r="G28" s="65">
        <v>32</v>
      </c>
      <c r="H28" s="66">
        <f>+G28/G35*100</f>
        <v>8.7671232876712324</v>
      </c>
      <c r="I28" s="61"/>
    </row>
    <row r="29" spans="1:18" s="63" customFormat="1" ht="11.25" x14ac:dyDescent="0.2">
      <c r="A29" s="83" t="s">
        <v>39</v>
      </c>
      <c r="B29" s="32" t="s">
        <v>0</v>
      </c>
      <c r="C29" s="68">
        <v>87</v>
      </c>
      <c r="D29" s="74">
        <v>55</v>
      </c>
      <c r="E29" s="68"/>
      <c r="F29" s="74"/>
      <c r="G29" s="68">
        <v>87</v>
      </c>
      <c r="H29" s="73">
        <f>+G29/G35*100</f>
        <v>23.835616438356162</v>
      </c>
      <c r="I29" s="61"/>
    </row>
    <row r="30" spans="1:18" s="63" customFormat="1" ht="11.25" x14ac:dyDescent="0.2">
      <c r="A30" s="83"/>
      <c r="B30" s="64" t="s">
        <v>24</v>
      </c>
      <c r="C30" s="59">
        <v>35</v>
      </c>
      <c r="D30" s="59">
        <v>10</v>
      </c>
      <c r="E30" s="59"/>
      <c r="F30" s="59"/>
      <c r="G30" s="65">
        <v>35</v>
      </c>
      <c r="H30" s="66">
        <f t="shared" ref="H30" si="4">+G30/G36*100</f>
        <v>0.2648705917965794</v>
      </c>
      <c r="I30" s="61"/>
    </row>
    <row r="31" spans="1:18" s="54" customFormat="1" ht="11.25" x14ac:dyDescent="0.2">
      <c r="A31" s="83" t="s">
        <v>41</v>
      </c>
      <c r="B31" s="32" t="s">
        <v>0</v>
      </c>
      <c r="C31" s="68">
        <v>114</v>
      </c>
      <c r="D31" s="74">
        <v>42</v>
      </c>
      <c r="E31" s="68"/>
      <c r="F31" s="74"/>
      <c r="G31" s="68">
        <v>114</v>
      </c>
      <c r="H31" s="73">
        <f>+G31/G35*100</f>
        <v>31.232876712328768</v>
      </c>
      <c r="I31" s="61"/>
      <c r="J31" s="67"/>
      <c r="K31" s="67"/>
      <c r="L31" s="67"/>
      <c r="M31" s="67"/>
      <c r="N31" s="67"/>
      <c r="O31" s="67"/>
      <c r="P31" s="67"/>
      <c r="Q31" s="67"/>
      <c r="R31" s="67">
        <v>0</v>
      </c>
    </row>
    <row r="32" spans="1:18" s="54" customFormat="1" ht="11.25" x14ac:dyDescent="0.2">
      <c r="A32" s="83"/>
      <c r="B32" s="64" t="s">
        <v>25</v>
      </c>
      <c r="C32" s="59">
        <v>53</v>
      </c>
      <c r="D32" s="59">
        <v>16</v>
      </c>
      <c r="E32" s="59"/>
      <c r="F32" s="59"/>
      <c r="G32" s="65">
        <v>53</v>
      </c>
      <c r="H32" s="66">
        <f>+G32/G35*100</f>
        <v>14.520547945205479</v>
      </c>
      <c r="I32" s="61"/>
      <c r="J32" s="67"/>
      <c r="K32" s="67"/>
      <c r="L32" s="67"/>
      <c r="M32" s="67"/>
      <c r="N32" s="67"/>
      <c r="O32" s="67"/>
      <c r="P32" s="67"/>
      <c r="Q32" s="67"/>
      <c r="R32" s="67">
        <v>0</v>
      </c>
    </row>
    <row r="33" spans="1:18" s="54" customFormat="1" ht="11.25" x14ac:dyDescent="0.2">
      <c r="A33" s="83" t="s">
        <v>42</v>
      </c>
      <c r="B33" s="32" t="s">
        <v>0</v>
      </c>
      <c r="C33" s="68">
        <v>77</v>
      </c>
      <c r="D33" s="74">
        <v>26</v>
      </c>
      <c r="E33" s="68"/>
      <c r="F33" s="74"/>
      <c r="G33" s="68">
        <v>77</v>
      </c>
      <c r="H33" s="73">
        <f>+G33/G35*100</f>
        <v>21.095890410958905</v>
      </c>
      <c r="I33" s="61"/>
      <c r="J33" s="67"/>
      <c r="K33" s="67"/>
      <c r="L33" s="67"/>
      <c r="M33" s="67"/>
      <c r="N33" s="67"/>
      <c r="O33" s="67"/>
      <c r="P33" s="67"/>
      <c r="Q33" s="67"/>
      <c r="R33" s="67">
        <v>0</v>
      </c>
    </row>
    <row r="34" spans="1:18" s="63" customFormat="1" ht="11.25" x14ac:dyDescent="0.2">
      <c r="A34" s="83"/>
      <c r="B34" s="64" t="s">
        <v>26</v>
      </c>
      <c r="C34" s="59">
        <v>31</v>
      </c>
      <c r="D34" s="59">
        <v>9</v>
      </c>
      <c r="E34" s="59"/>
      <c r="F34" s="59"/>
      <c r="G34" s="65">
        <v>31</v>
      </c>
      <c r="H34" s="66">
        <f>+G34/G35*100</f>
        <v>8.493150684931507</v>
      </c>
      <c r="I34" s="61"/>
      <c r="J34" s="67"/>
      <c r="K34" s="67"/>
      <c r="L34" s="67"/>
      <c r="M34" s="67"/>
      <c r="N34" s="67"/>
      <c r="O34" s="67"/>
      <c r="P34" s="67"/>
      <c r="Q34" s="67"/>
      <c r="R34" s="67">
        <v>0</v>
      </c>
    </row>
    <row r="35" spans="1:18" s="63" customFormat="1" ht="11.25" x14ac:dyDescent="0.2">
      <c r="A35" s="75" t="s">
        <v>0</v>
      </c>
      <c r="B35" s="64"/>
      <c r="C35" s="68">
        <f>+C27+C29+C31+C33</f>
        <v>365</v>
      </c>
      <c r="D35" s="68">
        <f>+D27+D29+D31+D33</f>
        <v>164</v>
      </c>
      <c r="E35" s="59"/>
      <c r="F35" s="59"/>
      <c r="G35" s="68">
        <f t="shared" ref="G29:G35" si="5">+C35+E35</f>
        <v>365</v>
      </c>
      <c r="H35" s="73">
        <f>+G35/G35*100</f>
        <v>100</v>
      </c>
      <c r="I35" s="61"/>
      <c r="J35" s="67"/>
      <c r="K35" s="67"/>
      <c r="L35" s="67"/>
      <c r="M35" s="67"/>
      <c r="N35" s="67"/>
      <c r="O35" s="67"/>
      <c r="P35" s="67"/>
      <c r="Q35" s="67"/>
      <c r="R35" s="67"/>
    </row>
    <row r="36" spans="1:18" s="54" customFormat="1" ht="11.25" x14ac:dyDescent="0.2">
      <c r="A36" s="32" t="s">
        <v>22</v>
      </c>
      <c r="B36" s="32"/>
      <c r="C36" s="68">
        <f>+C11+C16+C21+C26+C35</f>
        <v>12464</v>
      </c>
      <c r="D36" s="68">
        <f>+D11+D16+D21+D26+D35</f>
        <v>6144</v>
      </c>
      <c r="E36" s="68">
        <f>+E11+E16+E21+E26+E35</f>
        <v>750</v>
      </c>
      <c r="F36" s="68">
        <f>+F11+F16+F21+F26+F35</f>
        <v>386</v>
      </c>
      <c r="G36" s="68">
        <f>+G11+G16+G21+G26+G35</f>
        <v>13214</v>
      </c>
      <c r="H36" s="73"/>
      <c r="I36" s="61"/>
    </row>
    <row r="37" spans="1:18" s="54" customFormat="1" ht="11.25" x14ac:dyDescent="0.2">
      <c r="A37" s="32"/>
      <c r="B37" s="32"/>
      <c r="C37" s="37"/>
      <c r="D37" s="37"/>
      <c r="E37" s="37"/>
      <c r="F37" s="37"/>
      <c r="G37" s="37"/>
      <c r="H37" s="38"/>
      <c r="I37" s="61"/>
    </row>
    <row r="38" spans="1:18" s="54" customFormat="1" ht="11.25" x14ac:dyDescent="0.2">
      <c r="A38" s="18" t="s">
        <v>57</v>
      </c>
      <c r="B38" s="69"/>
      <c r="C38" s="69"/>
      <c r="D38" s="69"/>
      <c r="E38" s="69"/>
      <c r="F38" s="69"/>
      <c r="G38" s="70"/>
      <c r="H38" s="9"/>
    </row>
    <row r="39" spans="1:18" s="54" customFormat="1" ht="11.25" x14ac:dyDescent="0.2">
      <c r="A39" s="20" t="s">
        <v>67</v>
      </c>
      <c r="B39" s="20"/>
      <c r="C39" s="20"/>
      <c r="D39" s="20"/>
      <c r="E39" s="63"/>
      <c r="F39" s="63"/>
      <c r="G39" s="71"/>
      <c r="H39" s="63"/>
    </row>
    <row r="40" spans="1:18" s="54" customFormat="1" ht="11.25" x14ac:dyDescent="0.2">
      <c r="A40" s="5" t="s">
        <v>68</v>
      </c>
      <c r="B40" s="63"/>
      <c r="C40" s="63"/>
      <c r="D40" s="63"/>
      <c r="E40" s="63"/>
      <c r="F40" s="63"/>
      <c r="G40" s="63"/>
      <c r="H40" s="63"/>
    </row>
    <row r="41" spans="1:18" s="54" customFormat="1" ht="11.25" x14ac:dyDescent="0.2">
      <c r="A41" s="15" t="s">
        <v>36</v>
      </c>
      <c r="B41" s="63"/>
      <c r="C41" s="63"/>
      <c r="D41" s="63"/>
      <c r="E41" s="63"/>
      <c r="F41" s="63"/>
      <c r="G41" s="63"/>
      <c r="H41" s="63"/>
    </row>
    <row r="42" spans="1:18" s="72" customFormat="1" ht="11.25" x14ac:dyDescent="0.2">
      <c r="A42" s="20"/>
      <c r="B42" s="63"/>
      <c r="C42" s="63"/>
      <c r="D42" s="63"/>
      <c r="E42" s="63"/>
      <c r="F42" s="63"/>
      <c r="G42" s="63"/>
      <c r="H42" s="63"/>
    </row>
    <row r="43" spans="1:18" s="72" customFormat="1" ht="11.25" x14ac:dyDescent="0.2">
      <c r="A43" s="20"/>
      <c r="B43" s="63"/>
      <c r="C43" s="63"/>
      <c r="D43" s="63"/>
      <c r="E43" s="63"/>
      <c r="F43" s="63"/>
      <c r="G43" s="63"/>
      <c r="H43" s="63"/>
    </row>
    <row r="44" spans="1:18" s="2" customFormat="1" x14ac:dyDescent="0.2">
      <c r="A44" s="19"/>
      <c r="B44" s="19"/>
      <c r="C44" s="19"/>
      <c r="D44" s="19"/>
      <c r="E44" s="19"/>
      <c r="F44" s="19"/>
      <c r="G44" s="19"/>
      <c r="H44" s="19"/>
    </row>
    <row r="45" spans="1:18" x14ac:dyDescent="0.2">
      <c r="A45" s="7"/>
      <c r="B45" s="7"/>
      <c r="C45" s="7"/>
      <c r="D45" s="7"/>
      <c r="E45" s="7"/>
      <c r="F45" s="7"/>
      <c r="G45" s="7"/>
      <c r="H45" s="7"/>
    </row>
    <row r="46" spans="1:18" x14ac:dyDescent="0.2">
      <c r="C46" s="23"/>
      <c r="D46" s="23"/>
      <c r="E46" s="23"/>
      <c r="F46" s="23"/>
      <c r="G46" s="23"/>
    </row>
  </sheetData>
  <mergeCells count="13">
    <mergeCell ref="G5:H5"/>
    <mergeCell ref="C5:D5"/>
    <mergeCell ref="A7:A11"/>
    <mergeCell ref="E5:F5"/>
    <mergeCell ref="A5:B6"/>
    <mergeCell ref="A27:A28"/>
    <mergeCell ref="A29:A30"/>
    <mergeCell ref="A31:A32"/>
    <mergeCell ref="A33:A34"/>
    <mergeCell ref="A1:E1"/>
    <mergeCell ref="A12:A16"/>
    <mergeCell ref="A17:A21"/>
    <mergeCell ref="A22:A26"/>
  </mergeCells>
  <phoneticPr fontId="0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olBreaks count="1" manualBreakCount="1">
    <brk id="8" max="4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G17"/>
  <sheetViews>
    <sheetView showGridLines="0" workbookViewId="0">
      <selection activeCell="A14" sqref="A14:D14"/>
    </sheetView>
  </sheetViews>
  <sheetFormatPr baseColWidth="10" defaultRowHeight="11.25" x14ac:dyDescent="0.2"/>
  <cols>
    <col min="1" max="1" width="54.85546875" style="9" customWidth="1"/>
    <col min="2" max="16384" width="11.42578125" style="9"/>
  </cols>
  <sheetData>
    <row r="1" spans="1:7" s="3" customFormat="1" ht="17.25" thickBot="1" x14ac:dyDescent="0.25">
      <c r="A1" s="48" t="str">
        <f>'4.04 Notice'!A8</f>
        <v>4.04 Les formations en collège : sexe, âge, flux</v>
      </c>
    </row>
    <row r="2" spans="1:7" s="2" customFormat="1" ht="13.5" thickTop="1" x14ac:dyDescent="0.2"/>
    <row r="3" spans="1:7" ht="12.75" customHeight="1" x14ac:dyDescent="0.25">
      <c r="A3" s="50" t="str">
        <f>'4.04 Notice'!A16</f>
        <v>[3] Évolution des taux de passage dans les établissements de l'Éducation nationale</v>
      </c>
    </row>
    <row r="4" spans="1:7" x14ac:dyDescent="0.2">
      <c r="A4" s="14"/>
    </row>
    <row r="5" spans="1:7" x14ac:dyDescent="0.2">
      <c r="A5" s="76"/>
      <c r="B5" s="77">
        <v>2020</v>
      </c>
      <c r="C5" s="77">
        <v>2021</v>
      </c>
      <c r="D5" s="77">
        <v>2022</v>
      </c>
      <c r="E5" s="77">
        <v>2023</v>
      </c>
      <c r="F5" s="77">
        <v>2024</v>
      </c>
      <c r="G5" s="77">
        <v>2025</v>
      </c>
    </row>
    <row r="6" spans="1:7" ht="13.5" customHeight="1" x14ac:dyDescent="0.2">
      <c r="A6" s="78" t="s">
        <v>27</v>
      </c>
      <c r="B6" s="79"/>
      <c r="C6" s="79"/>
    </row>
    <row r="7" spans="1:7" ht="13.5" customHeight="1" x14ac:dyDescent="0.2">
      <c r="A7" s="80" t="s">
        <v>15</v>
      </c>
      <c r="B7" s="81">
        <v>98.1</v>
      </c>
      <c r="C7" s="81">
        <v>97.9</v>
      </c>
      <c r="D7" s="82">
        <v>98</v>
      </c>
      <c r="E7" s="9">
        <v>98</v>
      </c>
      <c r="F7" s="9">
        <v>97.8</v>
      </c>
      <c r="G7" s="9">
        <v>98.4</v>
      </c>
    </row>
    <row r="8" spans="1:7" ht="13.5" customHeight="1" x14ac:dyDescent="0.2">
      <c r="A8" s="80" t="s">
        <v>16</v>
      </c>
      <c r="B8" s="81">
        <v>98.2</v>
      </c>
      <c r="C8" s="81">
        <v>98.3</v>
      </c>
      <c r="D8" s="82">
        <v>98.5</v>
      </c>
      <c r="E8" s="9">
        <v>98.5</v>
      </c>
      <c r="F8" s="9">
        <v>98.5</v>
      </c>
      <c r="G8" s="9">
        <v>99</v>
      </c>
    </row>
    <row r="9" spans="1:7" ht="13.5" customHeight="1" x14ac:dyDescent="0.2">
      <c r="A9" s="80" t="s">
        <v>21</v>
      </c>
      <c r="B9" s="81">
        <v>98.6</v>
      </c>
      <c r="C9" s="81">
        <v>98.8</v>
      </c>
      <c r="D9" s="82">
        <v>98.5</v>
      </c>
      <c r="E9" s="9">
        <v>98.7</v>
      </c>
      <c r="F9" s="9">
        <v>98.6</v>
      </c>
      <c r="G9" s="9">
        <v>98.8</v>
      </c>
    </row>
    <row r="10" spans="1:7" ht="13.5" customHeight="1" x14ac:dyDescent="0.2">
      <c r="A10" s="80" t="s">
        <v>33</v>
      </c>
      <c r="B10" s="81">
        <v>69.3</v>
      </c>
      <c r="C10" s="81">
        <v>71.400000000000006</v>
      </c>
      <c r="D10" s="82">
        <v>68.400000000000006</v>
      </c>
      <c r="E10" s="9">
        <v>68.900000000000006</v>
      </c>
      <c r="F10" s="9">
        <v>68.599999999999994</v>
      </c>
      <c r="G10" s="9">
        <v>68.8</v>
      </c>
    </row>
    <row r="11" spans="1:7" ht="13.5" customHeight="1" x14ac:dyDescent="0.2">
      <c r="A11" s="80" t="s">
        <v>34</v>
      </c>
      <c r="B11" s="81">
        <v>22.3</v>
      </c>
      <c r="C11" s="81">
        <v>19.100000000000001</v>
      </c>
      <c r="D11" s="82">
        <v>23</v>
      </c>
      <c r="E11" s="9">
        <f>17.4+4.4</f>
        <v>21.799999999999997</v>
      </c>
      <c r="F11" s="9">
        <v>20.9</v>
      </c>
      <c r="G11" s="9">
        <v>20.9</v>
      </c>
    </row>
    <row r="12" spans="1:7" ht="13.5" customHeight="1" x14ac:dyDescent="0.2">
      <c r="A12" s="22"/>
      <c r="B12" s="16"/>
    </row>
    <row r="13" spans="1:7" x14ac:dyDescent="0.2">
      <c r="A13" s="8" t="s">
        <v>56</v>
      </c>
    </row>
    <row r="14" spans="1:7" ht="40.5" customHeight="1" x14ac:dyDescent="0.2">
      <c r="A14" s="93" t="s">
        <v>70</v>
      </c>
      <c r="B14" s="93"/>
      <c r="C14" s="93"/>
      <c r="D14" s="93"/>
    </row>
    <row r="15" spans="1:7" x14ac:dyDescent="0.2">
      <c r="A15" s="12"/>
    </row>
    <row r="16" spans="1:7" ht="14.25" customHeight="1" x14ac:dyDescent="0.2">
      <c r="A16" s="5" t="s">
        <v>38</v>
      </c>
    </row>
    <row r="17" spans="1:1" x14ac:dyDescent="0.2">
      <c r="A17" s="15" t="s">
        <v>37</v>
      </c>
    </row>
  </sheetData>
  <mergeCells count="1">
    <mergeCell ref="A14:D14"/>
  </mergeCells>
  <phoneticPr fontId="0" type="noConversion"/>
  <pageMargins left="0.55118110236220474" right="0" top="0.78740157480314965" bottom="0.39370078740157483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8E7792C8-4E9D-475A-8BE5-A0637880E49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4.04 Notice</vt:lpstr>
      <vt:lpstr>4.04 Graphique 1</vt:lpstr>
      <vt:lpstr>4.04 Tableau 2</vt:lpstr>
      <vt:lpstr>4.04 Tableau 3</vt:lpstr>
      <vt:lpstr>'4.04 Tableau 2'!Zone_d_impression</vt:lpstr>
    </vt:vector>
  </TitlesOfParts>
  <Company>DEPP-MENJ - Ministère de l'Education nationale et de la Jeunesse - Direction de l'évaluation, de la prospective et de la performance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2022 ; Repères et références statistiques 2022 ;4.04</dc:title>
  <dc:creator>DEPP-MENJ - Ministère de l'Education nationale et de la Jeunesse;Direction de l'évaluation de la prospective et de la performance</dc:creator>
  <cp:lastModifiedBy>Santa Susini</cp:lastModifiedBy>
  <cp:lastPrinted>2025-11-27T09:10:31Z</cp:lastPrinted>
  <dcterms:created xsi:type="dcterms:W3CDTF">2000-04-27T12:50:33Z</dcterms:created>
  <dcterms:modified xsi:type="dcterms:W3CDTF">2025-11-27T09:12:59Z</dcterms:modified>
  <cp:contentStatus>Publié</cp:contentStatus>
</cp:coreProperties>
</file>