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
    </mc:Choice>
  </mc:AlternateContent>
  <bookViews>
    <workbookView xWindow="0" yWindow="0" windowWidth="28800" windowHeight="12285" tabRatio="725" activeTab="2"/>
  </bookViews>
  <sheets>
    <sheet name="4.13 Notice" sheetId="20" r:id="rId1"/>
    <sheet name="4.13 Graphique 1 " sheetId="16" r:id="rId2"/>
    <sheet name="4.13 Tableau 2" sheetId="18" r:id="rId3"/>
  </sheets>
  <definedNames>
    <definedName name="_xlnm.Print_Area" localSheetId="2">'4.13 Tableau 2'!$A$1:$J$21</definedName>
  </definedNames>
  <calcPr calcId="162913"/>
</workbook>
</file>

<file path=xl/calcChain.xml><?xml version="1.0" encoding="utf-8"?>
<calcChain xmlns="http://schemas.openxmlformats.org/spreadsheetml/2006/main">
  <c r="H14" i="18" l="1"/>
  <c r="H13" i="18"/>
  <c r="H12" i="18"/>
  <c r="H11" i="18"/>
  <c r="H10" i="18"/>
  <c r="H9" i="18"/>
  <c r="H8" i="18"/>
  <c r="H7" i="18"/>
  <c r="H6" i="18"/>
  <c r="F15" i="18"/>
  <c r="G15" i="18"/>
  <c r="F12" i="16"/>
  <c r="G12" i="16"/>
  <c r="E8" i="16" l="1"/>
  <c r="E15" i="18" l="1"/>
  <c r="D15" i="18" l="1"/>
  <c r="D12" i="16"/>
  <c r="E9" i="16"/>
  <c r="D9" i="16"/>
  <c r="D7" i="16"/>
  <c r="E7" i="16"/>
  <c r="E12" i="16" s="1"/>
  <c r="C14" i="18" l="1"/>
  <c r="C8" i="18"/>
  <c r="B8" i="18"/>
  <c r="B15" i="18" s="1"/>
  <c r="A3" i="18"/>
  <c r="C12" i="16"/>
  <c r="B12" i="16"/>
  <c r="A3" i="16"/>
  <c r="C15" i="18" l="1"/>
</calcChain>
</file>

<file path=xl/sharedStrings.xml><?xml version="1.0" encoding="utf-8"?>
<sst xmlns="http://schemas.openxmlformats.org/spreadsheetml/2006/main" count="51" uniqueCount="47">
  <si>
    <t>Total études + sorties</t>
  </si>
  <si>
    <t>Sorties (2)</t>
  </si>
  <si>
    <r>
      <t>dont 1</t>
    </r>
    <r>
      <rPr>
        <i/>
        <vertAlign val="superscript"/>
        <sz val="8"/>
        <rFont val="Arial"/>
        <family val="2"/>
      </rPr>
      <t>re</t>
    </r>
    <r>
      <rPr>
        <i/>
        <sz val="8"/>
        <rFont val="Arial"/>
        <family val="2"/>
      </rPr>
      <t xml:space="preserve"> STI (1) /STI2D, STL, STAV</t>
    </r>
  </si>
  <si>
    <r>
      <t>dont 1</t>
    </r>
    <r>
      <rPr>
        <i/>
        <vertAlign val="superscript"/>
        <sz val="8"/>
        <rFont val="Arial"/>
        <family val="2"/>
      </rPr>
      <t>re</t>
    </r>
    <r>
      <rPr>
        <i/>
        <sz val="8"/>
        <rFont val="Arial"/>
        <family val="2"/>
      </rPr>
      <t xml:space="preserve"> STT/STG/STMG</t>
    </r>
  </si>
  <si>
    <t>Réorientation vers la voie professionnelle</t>
  </si>
  <si>
    <t xml:space="preserve">Redoublement </t>
  </si>
  <si>
    <r>
      <rPr>
        <b/>
        <sz val="8"/>
        <rFont val="Arial"/>
        <family val="2"/>
      </rPr>
      <t>2.</t>
    </r>
    <r>
      <rPr>
        <sz val="8"/>
        <rFont val="Arial"/>
        <family val="2"/>
      </rPr>
      <t xml:space="preserve"> Sorties vers les formations sociales ou de la santé, vers le marché du travail ou départs à l’étranger. Voir « Précisions ».</t>
    </r>
  </si>
  <si>
    <t>Seconde GT</t>
  </si>
  <si>
    <t>Second cycle professionnel par voie scolaire</t>
  </si>
  <si>
    <r>
      <rPr>
        <b/>
        <sz val="8"/>
        <rFont val="Arial"/>
        <family val="2"/>
      </rPr>
      <t xml:space="preserve">1. </t>
    </r>
    <r>
      <rPr>
        <sz val="8"/>
        <rFont val="Arial"/>
        <family val="2"/>
      </rPr>
      <t>La réforme du lycée de 2010 a subdivisé la série STI en deux séries (STI2D et STD2A-arts appliqués). À des fins de comparaison, la spécialité STI-arts appliqués a été exclue des données antérieures à la réforme.</t>
    </r>
  </si>
  <si>
    <t>DEPP</t>
  </si>
  <si>
    <t>Sommaire</t>
  </si>
  <si>
    <t>Précisions</t>
  </si>
  <si>
    <r>
      <t>Population concernée</t>
    </r>
    <r>
      <rPr>
        <sz val="8"/>
        <color rgb="FF000000"/>
        <rFont val="Arial"/>
        <family val="2"/>
      </rPr>
      <t xml:space="preserve"> - Élèves de troisième (y compris enseignement adapté) ou de seconde GT inscrits dans un établissement scolaire relevant des ministères en charge de l’Éducation nationale, de l’Agriculture et de la Défense, qui ont poursuivi leurs études l’année suivante dans ces établissements ou dans les centres de formation d’apprentis (CFA). Les EREA et les ULIS sont comptés depuis 2015.</t>
    </r>
  </si>
  <si>
    <r>
      <t>Sorties</t>
    </r>
    <r>
      <rPr>
        <sz val="8"/>
        <color rgb="FF000000"/>
        <rFont val="Arial"/>
        <family val="2"/>
      </rPr>
      <t xml:space="preserve"> - Les élèves de troisième ou de seconde GT non scolarisés l’année suivante dans le périmètre d’observation sont comptabilisés comme « sortis ». Ils ne sont pas pour autant nécessairement sortis du système éducatif : scolarité dans les établissements sanitaires et sociaux, sur le marché du travail ou partis à l’étranger, etc.</t>
    </r>
  </si>
  <si>
    <r>
      <t>Âge théorique, premières et terminales générales et technologiques</t>
    </r>
    <r>
      <rPr>
        <sz val="8"/>
        <color rgb="FF000000"/>
        <rFont val="Arial"/>
        <family val="2"/>
      </rPr>
      <t xml:space="preserve"> - Voir « Glossaire ».</t>
    </r>
  </si>
  <si>
    <r>
      <t>Avertissement</t>
    </r>
    <r>
      <rPr>
        <sz val="8"/>
        <color rgb="FF000000"/>
        <rFont val="Arial"/>
        <family val="2"/>
      </rPr>
      <t xml:space="preserve"> - La population concernée dans cette fiche est plus étendue que dans les autres fiches qui ne couvrent que les établissements relevant du ministère en charge de l’éducation nationale.</t>
    </r>
  </si>
  <si>
    <t>Source</t>
  </si>
  <si>
    <t>- Système d’information SIFA sur la formation des apprentis.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</si>
  <si>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</si>
  <si>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</si>
  <si>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</si>
  <si>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</si>
  <si>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</si>
  <si>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</si>
  <si>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poursuites d'études à l'issue de la troisième, y compris Segpa et agricole, EREA et ULIS</t>
  </si>
  <si>
    <t>Source : DEPP / Systèmes d'information (SI) des ministères chargés de l'Éducation nationale, de l'Agriculture, SI sur la formation des apprentis.</t>
  </si>
  <si>
    <t>- Système d’information Scolarité du ministère chargé de l’Éducation nationale.</t>
  </si>
  <si>
    <t>DGER-MASA, Système d’information du ministère chargé de l'Agriculture.</t>
  </si>
  <si>
    <t>Autres situations</t>
  </si>
  <si>
    <t>Agriculture</t>
  </si>
  <si>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t>
    </r>
  </si>
  <si>
    <t>Actualisé le</t>
  </si>
  <si>
    <t>Repères statistiques corses</t>
  </si>
  <si>
    <t>Publication annuelle de la division de la prospective et des statistiques académiques (DPSA) de l'Académie de Corse.</t>
  </si>
  <si>
    <t>https://www.ac-corse.fr/l-academie-en-chiffres-123583</t>
  </si>
  <si>
    <t>[2] Évolution des poursuites d'études à l'issue de la seconde GT</t>
  </si>
  <si>
    <r>
      <t>1</t>
    </r>
    <r>
      <rPr>
        <b/>
        <vertAlign val="superscript"/>
        <sz val="8"/>
        <rFont val="Arial"/>
        <family val="2"/>
      </rPr>
      <t>re</t>
    </r>
    <r>
      <rPr>
        <b/>
        <sz val="8"/>
        <rFont val="Arial"/>
        <family val="2"/>
      </rPr>
      <t xml:space="preserve"> générale      </t>
    </r>
  </si>
  <si>
    <r>
      <t>1</t>
    </r>
    <r>
      <rPr>
        <b/>
        <vertAlign val="superscript"/>
        <sz val="8"/>
        <rFont val="Arial"/>
        <family val="2"/>
      </rPr>
      <t>re</t>
    </r>
    <r>
      <rPr>
        <b/>
        <sz val="8"/>
        <rFont val="Arial"/>
        <family val="2"/>
      </rPr>
      <t xml:space="preserve"> technologique         </t>
    </r>
  </si>
  <si>
    <r>
      <t>2</t>
    </r>
    <r>
      <rPr>
        <b/>
        <vertAlign val="superscript"/>
        <sz val="8"/>
        <rFont val="Arial"/>
        <family val="2"/>
      </rPr>
      <t>de</t>
    </r>
    <r>
      <rPr>
        <b/>
        <sz val="8"/>
        <rFont val="Arial"/>
        <family val="2"/>
      </rPr>
      <t xml:space="preserve"> GT (redoublement)   </t>
    </r>
  </si>
  <si>
    <t>4.13 Les poursuites d’études après la troisième et la seconde GT dans l’enseignement scolaire et l’apprentissage</t>
  </si>
  <si>
    <t>4.13 - Les poursuites d'études après la troisième et la seconde GT dans l'enseignement scolaire et l'apprentissage</t>
  </si>
  <si>
    <t>4.13 Les poursuites d'études après la troisième et la seconde GT dans l'enseignement scolaire et l'apprentissage</t>
  </si>
  <si>
    <t>DPSA, RSC 2023</t>
  </si>
  <si>
    <t>► Champ : Région Corse, ensemble des établissements scolaires  Public + Privé sous et hors contrat.</t>
  </si>
  <si>
    <t>Réorientation voie PRO</t>
  </si>
  <si>
    <t>Évolution 2023/2020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</si>
</sst>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 numFmtId="171" formatCode="0.0%"/>
  </numFmts>
  <fonts count="54" x14ac:knownFonts="1">
    <font>
      <sz val="10"/>
      <name val="Arial"/>
    </font>
    <font>
      <sz val="8"/>
      <name val="Arial"/>
      <family val="2"/>
    </font>
    <font>
      <b/>
      <sz val="8"/>
      <name val="Arial"/>
      <family val="2"/>
    </font>
    <font>
      <b/>
      <sz val="8"/>
      <color indexed="12"/>
      <name val="Arial"/>
      <family val="2"/>
    </font>
    <font>
      <i/>
      <sz val="8"/>
      <name val="Arial"/>
      <family val="2"/>
    </font>
    <font>
      <b/>
      <sz val="12"/>
      <name val="Arial"/>
      <family val="2"/>
    </font>
    <font>
      <sz val="8"/>
      <color indexed="10"/>
      <name val="Arial"/>
      <family val="2"/>
    </font>
    <font>
      <u/>
      <sz val="10"/>
      <color indexed="12"/>
      <name val="Arial"/>
      <family val="2"/>
    </font>
    <font>
      <vertAlign val="superscript"/>
      <sz val="8"/>
      <name val="Arial"/>
      <family val="2"/>
    </font>
    <font>
      <i/>
      <vertAlign val="superscript"/>
      <sz val="8"/>
      <name val="Arial"/>
      <family val="2"/>
    </font>
    <font>
      <b/>
      <sz val="11"/>
      <name val="Arial"/>
      <family val="2"/>
    </font>
    <font>
      <b/>
      <sz val="9"/>
      <name val="Arial"/>
      <family val="2"/>
    </font>
    <font>
      <sz val="10"/>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rgb="FF000065"/>
      <name val="Arial"/>
      <family val="2"/>
    </font>
    <font>
      <i/>
      <sz val="10"/>
      <name val="Arial"/>
      <family val="2"/>
    </font>
    <font>
      <b/>
      <sz val="12"/>
      <color rgb="FF000000"/>
      <name val="Arial"/>
      <family val="2"/>
    </font>
    <font>
      <b/>
      <sz val="10"/>
      <color rgb="FF0000FF"/>
      <name val="Arial"/>
      <family val="2"/>
    </font>
    <font>
      <sz val="8"/>
      <color rgb="FF000000"/>
      <name val="Arial"/>
      <family val="2"/>
    </font>
    <font>
      <sz val="8"/>
      <color rgb="FF000065"/>
      <name val="Arial"/>
      <family val="2"/>
    </font>
    <font>
      <b/>
      <sz val="15"/>
      <color theme="3"/>
      <name val="Calibri"/>
      <family val="2"/>
      <scheme val="minor"/>
    </font>
    <font>
      <b/>
      <vertAlign val="superscript"/>
      <sz val="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9"/>
      </right>
      <top/>
      <bottom/>
      <diagonal/>
    </border>
    <border>
      <left/>
      <right style="thin">
        <color theme="0"/>
      </right>
      <top/>
      <bottom style="thin">
        <color indexed="12"/>
      </bottom>
      <diagonal/>
    </border>
    <border>
      <left style="thin">
        <color theme="0"/>
      </left>
      <right style="thin">
        <color theme="0"/>
      </right>
      <top/>
      <bottom style="thin">
        <color indexed="12"/>
      </bottom>
      <diagonal/>
    </border>
    <border>
      <left style="thin">
        <color theme="0"/>
      </left>
      <right style="thin">
        <color indexed="9"/>
      </right>
      <top/>
      <bottom style="thin">
        <color indexed="12"/>
      </bottom>
      <diagonal/>
    </border>
    <border>
      <left/>
      <right/>
      <top/>
      <bottom style="thick">
        <color theme="4"/>
      </bottom>
      <diagonal/>
    </border>
    <border>
      <left style="thin">
        <color theme="0"/>
      </left>
      <right/>
      <top/>
      <bottom style="thin">
        <color indexed="12"/>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style="thin">
        <color indexed="9"/>
      </right>
      <top/>
      <bottom style="thin">
        <color indexed="64"/>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1" fillId="16" borderId="1"/>
    <xf numFmtId="0" fontId="20" fillId="17" borderId="2" applyNumberFormat="0" applyAlignment="0" applyProtection="0"/>
    <xf numFmtId="0" fontId="1"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2" fillId="20" borderId="0">
      <alignment horizontal="center" wrapText="1"/>
    </xf>
    <xf numFmtId="0" fontId="3" fillId="19" borderId="0">
      <alignment horizontal="center"/>
    </xf>
    <xf numFmtId="166" fontId="23" fillId="0" borderId="0" applyFont="0" applyFill="0" applyBorder="0" applyAlignment="0" applyProtection="0"/>
    <xf numFmtId="167" fontId="12"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7" fillId="0" borderId="0" applyNumberFormat="0" applyFill="0" applyBorder="0" applyAlignment="0" applyProtection="0">
      <alignment vertical="top"/>
      <protection locked="0"/>
    </xf>
    <xf numFmtId="0" fontId="45" fillId="0" borderId="0" applyNumberFormat="0" applyFill="0" applyBorder="0" applyAlignment="0" applyProtection="0"/>
    <xf numFmtId="0" fontId="35" fillId="0" borderId="4" applyNumberFormat="0" applyFill="0" applyAlignment="0" applyProtection="0"/>
    <xf numFmtId="0" fontId="12"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12" fillId="0" borderId="0"/>
    <xf numFmtId="0" fontId="17" fillId="0" borderId="0"/>
    <xf numFmtId="0" fontId="12" fillId="0" borderId="0"/>
    <xf numFmtId="0" fontId="12" fillId="0" borderId="0"/>
    <xf numFmtId="0" fontId="17" fillId="0" borderId="0"/>
    <xf numFmtId="0" fontId="44" fillId="0" borderId="0"/>
    <xf numFmtId="0" fontId="12" fillId="0" borderId="0"/>
    <xf numFmtId="0" fontId="38"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2" fillId="0" borderId="0" applyNumberFormat="0" applyFont="0" applyFill="0" applyBorder="0" applyAlignment="0" applyProtection="0"/>
    <xf numFmtId="0" fontId="1"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2" fillId="19" borderId="0"/>
    <xf numFmtId="0" fontId="43" fillId="0" borderId="0" applyNumberFormat="0" applyFill="0" applyBorder="0" applyAlignment="0" applyProtection="0"/>
    <xf numFmtId="0" fontId="52" fillId="0" borderId="23" applyNumberFormat="0" applyFill="0" applyAlignment="0" applyProtection="0"/>
  </cellStyleXfs>
  <cellXfs count="73">
    <xf numFmtId="0" fontId="0" fillId="0" borderId="0" xfId="0"/>
    <xf numFmtId="0" fontId="1" fillId="0" borderId="0" xfId="0" applyFont="1"/>
    <xf numFmtId="0" fontId="1" fillId="0" borderId="0" xfId="0" applyFont="1" applyFill="1"/>
    <xf numFmtId="0" fontId="5" fillId="0" borderId="0" xfId="0" applyFont="1" applyAlignment="1">
      <alignment vertical="center"/>
    </xf>
    <xf numFmtId="0" fontId="11" fillId="0" borderId="0" xfId="0" applyFont="1" applyAlignment="1"/>
    <xf numFmtId="0" fontId="1" fillId="0" borderId="16" xfId="0" applyFont="1" applyBorder="1"/>
    <xf numFmtId="0" fontId="4" fillId="0" borderId="0" xfId="60" applyFont="1" applyAlignment="1"/>
    <xf numFmtId="0" fontId="5" fillId="0" borderId="0" xfId="57" applyFont="1" applyAlignment="1">
      <alignment vertical="center"/>
    </xf>
    <xf numFmtId="0" fontId="1" fillId="0" borderId="0" xfId="57" applyFont="1"/>
    <xf numFmtId="0" fontId="11" fillId="0" borderId="0" xfId="57" applyFont="1" applyAlignment="1"/>
    <xf numFmtId="0" fontId="1" fillId="0" borderId="0" xfId="57" applyFont="1" applyFill="1"/>
    <xf numFmtId="0" fontId="1" fillId="0" borderId="0" xfId="57" applyFont="1" applyAlignment="1">
      <alignment vertical="center"/>
    </xf>
    <xf numFmtId="0" fontId="1" fillId="0" borderId="20" xfId="57" applyFont="1" applyFill="1" applyBorder="1"/>
    <xf numFmtId="165" fontId="1" fillId="0" borderId="0" xfId="57" applyNumberFormat="1" applyFont="1"/>
    <xf numFmtId="0" fontId="6" fillId="0" borderId="0" xfId="57" applyFont="1"/>
    <xf numFmtId="0" fontId="1" fillId="0" borderId="0" xfId="57" applyFont="1" applyAlignment="1"/>
    <xf numFmtId="0" fontId="1" fillId="21" borderId="0" xfId="57" applyFont="1" applyFill="1"/>
    <xf numFmtId="0" fontId="1" fillId="0" borderId="0" xfId="57" applyFont="1" applyAlignment="1">
      <alignment wrapText="1"/>
    </xf>
    <xf numFmtId="0" fontId="12" fillId="0" borderId="0" xfId="57"/>
    <xf numFmtId="0" fontId="1" fillId="0" borderId="0" xfId="57" applyFont="1" applyAlignment="1">
      <alignment wrapText="1"/>
    </xf>
    <xf numFmtId="0" fontId="47" fillId="0" borderId="0" xfId="59" applyFont="1"/>
    <xf numFmtId="170" fontId="47" fillId="0" borderId="0" xfId="57" applyNumberFormat="1" applyFont="1" applyAlignment="1">
      <alignment horizontal="right" wrapText="1"/>
    </xf>
    <xf numFmtId="0" fontId="48" fillId="0" borderId="0" xfId="57" applyFont="1" applyAlignment="1">
      <alignment vertical="center" wrapText="1"/>
    </xf>
    <xf numFmtId="0" fontId="47" fillId="0" borderId="0" xfId="57" applyFont="1"/>
    <xf numFmtId="0" fontId="12" fillId="0" borderId="0" xfId="57" applyFont="1"/>
    <xf numFmtId="0" fontId="49" fillId="0" borderId="0" xfId="57" applyFont="1" applyFill="1" applyAlignment="1">
      <alignment vertical="center" wrapText="1"/>
    </xf>
    <xf numFmtId="0" fontId="11" fillId="0" borderId="0" xfId="57" applyFont="1" applyAlignment="1">
      <alignment wrapText="1"/>
    </xf>
    <xf numFmtId="0" fontId="49" fillId="0" borderId="0" xfId="57" applyFont="1" applyFill="1" applyAlignment="1">
      <alignment vertical="center"/>
    </xf>
    <xf numFmtId="0" fontId="46" fillId="0" borderId="0" xfId="57" applyFont="1" applyAlignment="1">
      <alignment horizontal="justify" vertical="center" wrapText="1"/>
    </xf>
    <xf numFmtId="0" fontId="49" fillId="0" borderId="0" xfId="57" applyFont="1" applyAlignment="1">
      <alignment vertical="center" wrapText="1"/>
    </xf>
    <xf numFmtId="0" fontId="51" fillId="0" borderId="0" xfId="57" applyFont="1" applyAlignment="1">
      <alignment vertical="center" wrapText="1"/>
    </xf>
    <xf numFmtId="0" fontId="51" fillId="0" borderId="0" xfId="57" quotePrefix="1" applyFont="1" applyAlignment="1">
      <alignment vertical="center" wrapText="1"/>
    </xf>
    <xf numFmtId="0" fontId="2" fillId="0" borderId="0" xfId="57" applyFont="1" applyAlignment="1">
      <alignment horizontal="left"/>
    </xf>
    <xf numFmtId="0" fontId="1" fillId="0" borderId="0" xfId="57" applyFont="1" applyAlignment="1">
      <alignment wrapText="1"/>
    </xf>
    <xf numFmtId="3" fontId="1" fillId="0" borderId="21" xfId="57" applyNumberFormat="1" applyFont="1" applyFill="1" applyBorder="1"/>
    <xf numFmtId="3" fontId="1" fillId="0" borderId="24" xfId="57" applyNumberFormat="1" applyFont="1" applyFill="1" applyBorder="1"/>
    <xf numFmtId="14" fontId="47" fillId="0" borderId="0" xfId="57" applyNumberFormat="1" applyFont="1" applyAlignment="1">
      <alignment horizontal="right" wrapText="1"/>
    </xf>
    <xf numFmtId="0" fontId="52" fillId="0" borderId="23" xfId="79"/>
    <xf numFmtId="0" fontId="12" fillId="0" borderId="0" xfId="59" applyFont="1" applyAlignment="1">
      <alignment horizontal="left" vertical="center" wrapText="1"/>
    </xf>
    <xf numFmtId="0" fontId="7" fillId="0" borderId="0" xfId="50" applyAlignment="1" applyProtection="1">
      <alignment vertical="center" wrapText="1"/>
    </xf>
    <xf numFmtId="165" fontId="4" fillId="0" borderId="18" xfId="57" applyNumberFormat="1" applyFont="1" applyFill="1" applyBorder="1"/>
    <xf numFmtId="0" fontId="4" fillId="0" borderId="16" xfId="57" applyFont="1" applyFill="1" applyBorder="1" applyAlignment="1">
      <alignment horizontal="left" indent="1"/>
    </xf>
    <xf numFmtId="165" fontId="4" fillId="0" borderId="17" xfId="57" applyNumberFormat="1" applyFont="1" applyFill="1" applyBorder="1"/>
    <xf numFmtId="3" fontId="2" fillId="0" borderId="16" xfId="57" applyNumberFormat="1" applyFont="1" applyFill="1" applyBorder="1"/>
    <xf numFmtId="165" fontId="2" fillId="0" borderId="17" xfId="57" applyNumberFormat="1" applyFont="1" applyFill="1" applyBorder="1"/>
    <xf numFmtId="165" fontId="2" fillId="0" borderId="18" xfId="57" applyNumberFormat="1" applyFont="1" applyFill="1" applyBorder="1"/>
    <xf numFmtId="165" fontId="2" fillId="0" borderId="19" xfId="57" applyNumberFormat="1" applyFont="1" applyFill="1" applyBorder="1"/>
    <xf numFmtId="0" fontId="2" fillId="0" borderId="16" xfId="57" applyFont="1" applyFill="1" applyBorder="1"/>
    <xf numFmtId="164" fontId="2" fillId="0" borderId="17" xfId="57" applyNumberFormat="1" applyFont="1" applyFill="1" applyBorder="1"/>
    <xf numFmtId="0" fontId="1" fillId="0" borderId="16" xfId="0" applyFont="1" applyFill="1" applyBorder="1"/>
    <xf numFmtId="165" fontId="1" fillId="0" borderId="18" xfId="0" applyNumberFormat="1" applyFont="1" applyFill="1" applyBorder="1"/>
    <xf numFmtId="0" fontId="2" fillId="0" borderId="16" xfId="0" applyFont="1" applyFill="1" applyBorder="1"/>
    <xf numFmtId="165" fontId="2" fillId="0" borderId="17" xfId="0" applyNumberFormat="1" applyFont="1" applyFill="1" applyBorder="1"/>
    <xf numFmtId="0" fontId="1" fillId="0" borderId="0" xfId="57" applyFont="1" applyAlignment="1">
      <alignment wrapText="1"/>
    </xf>
    <xf numFmtId="0" fontId="2" fillId="0" borderId="25" xfId="57" applyFont="1" applyFill="1" applyBorder="1" applyAlignment="1">
      <alignment vertical="center"/>
    </xf>
    <xf numFmtId="1" fontId="2" fillId="0" borderId="26" xfId="57" applyNumberFormat="1" applyFont="1" applyFill="1" applyBorder="1" applyAlignment="1">
      <alignment horizontal="right" vertical="top" wrapText="1"/>
    </xf>
    <xf numFmtId="1" fontId="2" fillId="0" borderId="27" xfId="57" applyNumberFormat="1" applyFont="1" applyFill="1" applyBorder="1" applyAlignment="1">
      <alignment horizontal="right" vertical="top" wrapText="1"/>
    </xf>
    <xf numFmtId="1" fontId="2" fillId="0" borderId="28" xfId="57" applyNumberFormat="1" applyFont="1" applyFill="1" applyBorder="1" applyAlignment="1">
      <alignment horizontal="right" vertical="top" wrapText="1"/>
    </xf>
    <xf numFmtId="0" fontId="2" fillId="0" borderId="0" xfId="0" applyFont="1" applyFill="1" applyBorder="1"/>
    <xf numFmtId="165" fontId="2" fillId="0" borderId="0" xfId="0" applyNumberFormat="1" applyFont="1" applyFill="1" applyBorder="1"/>
    <xf numFmtId="0" fontId="2" fillId="0" borderId="25" xfId="0" applyFont="1" applyFill="1" applyBorder="1"/>
    <xf numFmtId="0" fontId="2" fillId="0" borderId="27" xfId="0" applyFont="1" applyFill="1" applyBorder="1"/>
    <xf numFmtId="0" fontId="2" fillId="0" borderId="0" xfId="57" applyFont="1" applyAlignment="1">
      <alignment horizontal="left"/>
    </xf>
    <xf numFmtId="0" fontId="1" fillId="0" borderId="0" xfId="57" applyFont="1" applyFill="1" applyAlignment="1">
      <alignment wrapText="1"/>
    </xf>
    <xf numFmtId="0" fontId="2" fillId="0" borderId="0" xfId="57" applyFont="1" applyAlignment="1">
      <alignment horizontal="left"/>
    </xf>
    <xf numFmtId="0" fontId="2" fillId="0" borderId="0" xfId="0" applyFont="1" applyAlignment="1">
      <alignment horizontal="left"/>
    </xf>
    <xf numFmtId="0" fontId="10" fillId="0" borderId="0" xfId="0" applyFont="1" applyAlignment="1">
      <alignment horizontal="left" vertical="center" wrapText="1"/>
    </xf>
    <xf numFmtId="0" fontId="2" fillId="0" borderId="0" xfId="57" applyFont="1" applyAlignment="1">
      <alignment horizontal="left"/>
    </xf>
    <xf numFmtId="0" fontId="4" fillId="0" borderId="0" xfId="60" applyFont="1" applyFill="1" applyAlignment="1">
      <alignment horizontal="justify" vertical="center" wrapText="1"/>
    </xf>
    <xf numFmtId="0" fontId="2" fillId="0" borderId="0" xfId="0" applyFont="1" applyAlignment="1"/>
    <xf numFmtId="171" fontId="1" fillId="0" borderId="22" xfId="57" applyNumberFormat="1" applyFont="1" applyFill="1" applyBorder="1"/>
    <xf numFmtId="171" fontId="2" fillId="0" borderId="17" xfId="57" applyNumberFormat="1" applyFont="1" applyFill="1" applyBorder="1"/>
    <xf numFmtId="0" fontId="10" fillId="0" borderId="0" xfId="57" applyFont="1" applyAlignment="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Titre 1" xfId="79" builtinId="16"/>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'4.13 Graphique 1 '!$A$3</c:f>
          <c:strCache>
            <c:ptCount val="1"/>
            <c:pt idx="0">
              <c:v>[1] Évolution des poursuites d'études à l'issue de la troisième, y compris Segpa et agricole, EREA et ULIS</c:v>
            </c:pt>
          </c:strCache>
        </c:strRef>
      </c:tx>
      <c:layout/>
      <c:overlay val="0"/>
      <c:txPr>
        <a:bodyPr/>
        <a:lstStyle/>
        <a:p>
          <a:pPr>
            <a:defRPr sz="1000" b="1"/>
          </a:pPr>
          <a:endParaRPr lang="fr-FR"/>
        </a:p>
      </c:txPr>
    </c:title>
    <c:autoTitleDeleted val="0"/>
    <c:plotArea>
      <c:layout>
        <c:manualLayout>
          <c:layoutTarget val="inner"/>
          <c:xMode val="edge"/>
          <c:yMode val="edge"/>
          <c:x val="7.2572563326944839E-2"/>
          <c:y val="7.8919182721207473E-2"/>
          <c:w val="0.89339335948050635"/>
          <c:h val="0.88143224119155383"/>
        </c:manualLayout>
      </c:layout>
      <c:lineChart>
        <c:grouping val="standard"/>
        <c:varyColors val="0"/>
        <c:ser>
          <c:idx val="0"/>
          <c:order val="0"/>
          <c:tx>
            <c:strRef>
              <c:f>'4.13 Graphique 1 '!$A$6</c:f>
              <c:strCache>
                <c:ptCount val="1"/>
                <c:pt idx="0">
                  <c:v>Seconde GT</c:v>
                </c:pt>
              </c:strCache>
            </c:strRef>
          </c:tx>
          <c:spPr>
            <a:ln>
              <a:solidFill>
                <a:srgbClr val="002060"/>
              </a:solidFill>
            </a:ln>
          </c:spPr>
          <c:marker>
            <c:symbol val="none"/>
          </c:marker>
          <c:dLbls>
            <c:dLbl>
              <c:idx val="5"/>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96-4A6A-B2A2-F3283050EC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'!$B$6:$G$6</c:f>
              <c:numCache>
                <c:formatCode>General</c:formatCode>
                <c:ptCount val="6"/>
                <c:pt idx="0" formatCode="0.0">
                  <c:v>69.3</c:v>
                </c:pt>
                <c:pt idx="1">
                  <c:v>71.400000000000006</c:v>
                </c:pt>
                <c:pt idx="2">
                  <c:v>68.400000000000006</c:v>
                </c:pt>
                <c:pt idx="3">
                  <c:v>68.900000000000006</c:v>
                </c:pt>
                <c:pt idx="4">
                  <c:v>68.599999999999994</c:v>
                </c:pt>
                <c:pt idx="5">
                  <c:v>68.8</c:v>
                </c:pt>
              </c:numCache>
            </c:numRef>
          </c:val>
          <c:smooth val="0"/>
          <c:extLst>
            <c:ext xmlns:c16="http://schemas.microsoft.com/office/drawing/2014/chart" uri="{C3380CC4-5D6E-409C-BE32-E72D297353CC}">
              <c16:uniqueId val="{00000001-91AF-4481-8BA0-B0ADDC12C0D9}"/>
            </c:ext>
          </c:extLst>
        </c:ser>
        <c:ser>
          <c:idx val="1"/>
          <c:order val="1"/>
          <c:tx>
            <c:strRef>
              <c:f>'4.13 Graphique 1 '!$A$7</c:f>
              <c:strCache>
                <c:ptCount val="1"/>
                <c:pt idx="0">
                  <c:v>Second cycle professionnel par voie scolaire</c:v>
                </c:pt>
              </c:strCache>
            </c:strRef>
          </c:tx>
          <c:spPr>
            <a:ln>
              <a:solidFill>
                <a:srgbClr val="00C8FF"/>
              </a:solidFill>
            </a:ln>
          </c:spPr>
          <c:marker>
            <c:symbol val="none"/>
          </c:marker>
          <c:dLbls>
            <c:dLbl>
              <c:idx val="0"/>
              <c:layout>
                <c:manualLayout>
                  <c:x val="-5.8672264181263055E-2"/>
                  <c:y val="-2.6396018679483248E-2"/>
                </c:manualLayout>
              </c:layout>
              <c:spPr>
                <a:noFill/>
                <a:ln>
                  <a:noFill/>
                </a:ln>
                <a:effectLst/>
              </c:spPr>
              <c:txPr>
                <a:bodyPr wrap="square" lIns="38100" tIns="19050" rIns="38100" bIns="19050" anchor="ctr" anchorCtr="0">
                  <a:noAutofit/>
                </a:bodyPr>
                <a:lstStyle/>
                <a:p>
                  <a:pPr algn="l">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37957482993197278"/>
                      <c:h val="2.8982683982683981E-2"/>
                    </c:manualLayout>
                  </c15:layout>
                </c:ext>
                <c:ext xmlns:c16="http://schemas.microsoft.com/office/drawing/2014/chart" uri="{C3380CC4-5D6E-409C-BE32-E72D297353CC}">
                  <c16:uniqueId val="{00000001-4FEA-49F7-A3F6-A20A56A6F550}"/>
                </c:ext>
              </c:extLst>
            </c:dLbl>
            <c:dLbl>
              <c:idx val="5"/>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296-4A6A-B2A2-F3283050EC99}"/>
                </c:ext>
              </c:extLst>
            </c:dLbl>
            <c:dLbl>
              <c:idx val="6"/>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FEA-49F7-A3F6-A20A56A6F550}"/>
                </c:ext>
              </c:extLst>
            </c:dLbl>
            <c:dLbl>
              <c:idx val="14"/>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'!$B$7:$G$7</c:f>
              <c:numCache>
                <c:formatCode>General</c:formatCode>
                <c:ptCount val="6"/>
                <c:pt idx="0" formatCode="0.0">
                  <c:v>22.3</c:v>
                </c:pt>
                <c:pt idx="1">
                  <c:v>19.100000000000001</c:v>
                </c:pt>
                <c:pt idx="2">
                  <c:v>22.1</c:v>
                </c:pt>
                <c:pt idx="3">
                  <c:v>21.799999999999997</c:v>
                </c:pt>
                <c:pt idx="4">
                  <c:v>20.9</c:v>
                </c:pt>
                <c:pt idx="5">
                  <c:v>20.9</c:v>
                </c:pt>
              </c:numCache>
            </c:numRef>
          </c:val>
          <c:smooth val="0"/>
          <c:extLst>
            <c:ext xmlns:c16="http://schemas.microsoft.com/office/drawing/2014/chart" uri="{C3380CC4-5D6E-409C-BE32-E72D297353CC}">
              <c16:uniqueId val="{00000003-91AF-4481-8BA0-B0ADDC12C0D9}"/>
            </c:ext>
          </c:extLst>
        </c:ser>
        <c:ser>
          <c:idx val="2"/>
          <c:order val="2"/>
          <c:tx>
            <c:strRef>
              <c:f>'4.13 Graphique 1 '!$A$8</c:f>
              <c:strCache>
                <c:ptCount val="1"/>
                <c:pt idx="0">
                  <c:v>Réorientation voie PRO</c:v>
                </c:pt>
              </c:strCache>
            </c:strRef>
          </c:tx>
          <c:spPr>
            <a:ln>
              <a:solidFill>
                <a:schemeClr val="tx2">
                  <a:lumMod val="60000"/>
                  <a:lumOff val="40000"/>
                </a:schemeClr>
              </a:solidFill>
            </a:ln>
          </c:spPr>
          <c:marker>
            <c:symbol val="none"/>
          </c:marker>
          <c:dLbls>
            <c:dLbl>
              <c:idx val="2"/>
              <c:layout>
                <c:manualLayout>
                  <c:x val="-1.9719454711018266E-2"/>
                  <c:y val="-1.0427670810240885E-2"/>
                </c:manualLayout>
              </c:layout>
              <c:spPr>
                <a:noFill/>
                <a:ln>
                  <a:noFill/>
                </a:ln>
                <a:effectLst/>
              </c:spPr>
              <c:txPr>
                <a:bodyPr wrap="square" lIns="38100" tIns="19050" rIns="38100" bIns="19050" anchor="ctr" anchorCtr="0">
                  <a:noAutofit/>
                </a:bodyPr>
                <a:lstStyle/>
                <a:p>
                  <a:pPr algn="l">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41528911564625848"/>
                      <c:h val="2.0554350584499191E-2"/>
                    </c:manualLayout>
                  </c15:layout>
                </c:ext>
                <c:ext xmlns:c16="http://schemas.microsoft.com/office/drawing/2014/chart" uri="{C3380CC4-5D6E-409C-BE32-E72D297353CC}">
                  <c16:uniqueId val="{00000005-4FEA-49F7-A3F6-A20A56A6F550}"/>
                </c:ext>
              </c:extLst>
            </c:dLbl>
            <c:dLbl>
              <c:idx val="5"/>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296-4A6A-B2A2-F3283050EC99}"/>
                </c:ext>
              </c:extLst>
            </c:dLbl>
            <c:dLbl>
              <c:idx val="6"/>
              <c:layout>
                <c:manualLayout>
                  <c:x val="-2.0514489260271038E-2"/>
                  <c:y val="-8.991834566319061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FEA-49F7-A3F6-A20A56A6F550}"/>
                </c:ext>
              </c:extLst>
            </c:dLbl>
            <c:dLbl>
              <c:idx val="14"/>
              <c:layout>
                <c:manualLayout>
                  <c:x val="-8.5543874237614645E-17"/>
                  <c:y val="-1.02827763496143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'!$B$8:$G$8</c:f>
              <c:numCache>
                <c:formatCode>General</c:formatCode>
                <c:ptCount val="6"/>
                <c:pt idx="0" formatCode="0.0">
                  <c:v>3.7</c:v>
                </c:pt>
                <c:pt idx="1">
                  <c:v>4.3</c:v>
                </c:pt>
                <c:pt idx="2">
                  <c:v>4</c:v>
                </c:pt>
                <c:pt idx="3">
                  <c:v>1.9000000000000001</c:v>
                </c:pt>
                <c:pt idx="4">
                  <c:v>3.4</c:v>
                </c:pt>
                <c:pt idx="5">
                  <c:v>2.8</c:v>
                </c:pt>
              </c:numCache>
            </c:numRef>
          </c:val>
          <c:smooth val="0"/>
          <c:extLst>
            <c:ext xmlns:c16="http://schemas.microsoft.com/office/drawing/2014/chart" uri="{C3380CC4-5D6E-409C-BE32-E72D297353CC}">
              <c16:uniqueId val="{00000005-91AF-4481-8BA0-B0ADDC12C0D9}"/>
            </c:ext>
          </c:extLst>
        </c:ser>
        <c:ser>
          <c:idx val="4"/>
          <c:order val="3"/>
          <c:tx>
            <c:strRef>
              <c:f>'4.13 Graphique 1 '!$A$9</c:f>
              <c:strCache>
                <c:ptCount val="1"/>
                <c:pt idx="0">
                  <c:v>Agriculture</c:v>
                </c:pt>
              </c:strCache>
            </c:strRef>
          </c:tx>
          <c:spPr>
            <a:ln>
              <a:solidFill>
                <a:srgbClr val="650CE8"/>
              </a:solidFill>
            </a:ln>
          </c:spPr>
          <c:marker>
            <c:symbol val="none"/>
          </c:marker>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'!$B$9:$G$9</c:f>
              <c:numCache>
                <c:formatCode>General</c:formatCode>
                <c:ptCount val="6"/>
                <c:pt idx="0" formatCode="0.0">
                  <c:v>2</c:v>
                </c:pt>
                <c:pt idx="1">
                  <c:v>1.7</c:v>
                </c:pt>
                <c:pt idx="2">
                  <c:v>1.8</c:v>
                </c:pt>
                <c:pt idx="3">
                  <c:v>1.5</c:v>
                </c:pt>
                <c:pt idx="4">
                  <c:v>1.7</c:v>
                </c:pt>
                <c:pt idx="5">
                  <c:v>1.4</c:v>
                </c:pt>
              </c:numCache>
            </c:numRef>
          </c:val>
          <c:smooth val="0"/>
          <c:extLst>
            <c:ext xmlns:c16="http://schemas.microsoft.com/office/drawing/2014/chart" uri="{C3380CC4-5D6E-409C-BE32-E72D297353CC}">
              <c16:uniqueId val="{00000007-91AF-4481-8BA0-B0ADDC12C0D9}"/>
            </c:ext>
          </c:extLst>
        </c:ser>
        <c:ser>
          <c:idx val="5"/>
          <c:order val="4"/>
          <c:tx>
            <c:strRef>
              <c:f>'4.13 Graphique 1 '!$A$10</c:f>
              <c:strCache>
                <c:ptCount val="1"/>
                <c:pt idx="0">
                  <c:v>Redoublement </c:v>
                </c:pt>
              </c:strCache>
            </c:strRef>
          </c:tx>
          <c:spPr>
            <a:ln w="28575">
              <a:solidFill>
                <a:schemeClr val="accent1">
                  <a:lumMod val="60000"/>
                  <a:lumOff val="40000"/>
                </a:schemeClr>
              </a:solidFill>
            </a:ln>
          </c:spPr>
          <c:marker>
            <c:symbol val="none"/>
          </c:marker>
          <c:dLbls>
            <c:dLbl>
              <c:idx val="0"/>
              <c:layout>
                <c:manualLayout>
                  <c:x val="-7.4013605442176889E-2"/>
                  <c:y val="-9.3057126550269466E-3"/>
                </c:manualLayout>
              </c:layout>
              <c:spPr>
                <a:noFill/>
                <a:ln>
                  <a:noFill/>
                </a:ln>
                <a:effectLst/>
              </c:spPr>
              <c:txPr>
                <a:bodyPr wrap="square" lIns="38100" tIns="19050" rIns="38100" bIns="19050" anchor="ctr" anchorCtr="0">
                  <a:spAutoFit/>
                </a:bodyPr>
                <a:lstStyle/>
                <a:p>
                  <a:pPr algn="l">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4FEA-49F7-A3F6-A20A56A6F550}"/>
                </c:ext>
              </c:extLst>
            </c:dLbl>
            <c:dLbl>
              <c:idx val="5"/>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296-4A6A-B2A2-F3283050EC99}"/>
                </c:ext>
              </c:extLst>
            </c:dLbl>
            <c:dLbl>
              <c:idx val="6"/>
              <c:layout>
                <c:manualLayout>
                  <c:x val="1.6894320873226072E-2"/>
                  <c:y val="3.558588446347394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FEA-49F7-A3F6-A20A56A6F550}"/>
                </c:ext>
              </c:extLst>
            </c:dLbl>
            <c:dLbl>
              <c:idx val="14"/>
              <c:layout>
                <c:manualLayout>
                  <c:x val="-8.5543874237614645E-17"/>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'!$B$10:$G$10</c:f>
              <c:numCache>
                <c:formatCode>General</c:formatCode>
                <c:ptCount val="6"/>
                <c:pt idx="0" formatCode="0.0">
                  <c:v>1.2</c:v>
                </c:pt>
                <c:pt idx="1">
                  <c:v>1.3</c:v>
                </c:pt>
                <c:pt idx="2">
                  <c:v>1.4</c:v>
                </c:pt>
                <c:pt idx="3">
                  <c:v>1.6</c:v>
                </c:pt>
                <c:pt idx="4">
                  <c:v>1.1000000000000001</c:v>
                </c:pt>
                <c:pt idx="5">
                  <c:v>1.2</c:v>
                </c:pt>
              </c:numCache>
            </c:numRef>
          </c:val>
          <c:smooth val="0"/>
          <c:extLst>
            <c:ext xmlns:c16="http://schemas.microsoft.com/office/drawing/2014/chart" uri="{C3380CC4-5D6E-409C-BE32-E72D297353CC}">
              <c16:uniqueId val="{00000009-91AF-4481-8BA0-B0ADDC12C0D9}"/>
            </c:ext>
          </c:extLst>
        </c:ser>
        <c:ser>
          <c:idx val="3"/>
          <c:order val="5"/>
          <c:tx>
            <c:strRef>
              <c:f>'4.13 Graphique 1 '!$A$11</c:f>
              <c:strCache>
                <c:ptCount val="1"/>
                <c:pt idx="0">
                  <c:v>Autres situations</c:v>
                </c:pt>
              </c:strCache>
            </c:strRef>
          </c:tx>
          <c:marker>
            <c:symbol val="none"/>
          </c:marker>
          <c:cat>
            <c:numRef>
              <c:f>'4.13 Graphique 1 '!$B$5:$G$5</c:f>
              <c:numCache>
                <c:formatCode>General</c:formatCode>
                <c:ptCount val="6"/>
                <c:pt idx="0">
                  <c:v>2020</c:v>
                </c:pt>
                <c:pt idx="1">
                  <c:v>2021</c:v>
                </c:pt>
                <c:pt idx="2">
                  <c:v>2022</c:v>
                </c:pt>
                <c:pt idx="3">
                  <c:v>2023</c:v>
                </c:pt>
                <c:pt idx="4">
                  <c:v>2024</c:v>
                </c:pt>
                <c:pt idx="5">
                  <c:v>2025</c:v>
                </c:pt>
              </c:numCache>
            </c:numRef>
          </c:cat>
          <c:val>
            <c:numRef>
              <c:f>'4.13 Graphique 1 '!$B$11:$G$11</c:f>
              <c:numCache>
                <c:formatCode>General</c:formatCode>
                <c:ptCount val="6"/>
                <c:pt idx="0" formatCode="0.0">
                  <c:v>1.5</c:v>
                </c:pt>
                <c:pt idx="1">
                  <c:v>2.2000000000000002</c:v>
                </c:pt>
                <c:pt idx="2">
                  <c:v>2.2999999999999998</c:v>
                </c:pt>
                <c:pt idx="3">
                  <c:v>4.3</c:v>
                </c:pt>
                <c:pt idx="4">
                  <c:v>4.3000000000000007</c:v>
                </c:pt>
                <c:pt idx="5">
                  <c:v>4.9000000000000057</c:v>
                </c:pt>
              </c:numCache>
            </c:numRef>
          </c:val>
          <c:smooth val="0"/>
          <c:extLst>
            <c:ext xmlns:c16="http://schemas.microsoft.com/office/drawing/2014/chart" uri="{C3380CC4-5D6E-409C-BE32-E72D297353CC}">
              <c16:uniqueId val="{00000000-D715-40C4-8B3F-066C08203BE6}"/>
            </c:ext>
          </c:extLst>
        </c:ser>
        <c:dLbls>
          <c:showLegendKey val="0"/>
          <c:showVal val="0"/>
          <c:showCatName val="0"/>
          <c:showSerName val="0"/>
          <c:showPercent val="0"/>
          <c:showBubbleSize val="0"/>
        </c:dLbls>
        <c:smooth val="0"/>
        <c:axId val="447759536"/>
        <c:axId val="1"/>
      </c:lineChart>
      <c:catAx>
        <c:axId val="447759536"/>
        <c:scaling>
          <c:orientation val="minMax"/>
        </c:scaling>
        <c:delete val="0"/>
        <c:axPos val="b"/>
        <c:numFmt formatCode="General" sourceLinked="1"/>
        <c:majorTickMark val="out"/>
        <c:minorTickMark val="none"/>
        <c:tickLblPos val="nextTo"/>
        <c:spPr>
          <a:ln>
            <a:solidFill>
              <a:schemeClr val="accent1"/>
            </a:solidFill>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47759536"/>
        <c:crosses val="autoZero"/>
        <c:crossBetween val="between"/>
      </c:valAx>
      <c:spPr>
        <a:ln w="6350" cmpd="sng">
          <a:prstDash val="sysDot"/>
        </a:ln>
      </c:spPr>
    </c:plotArea>
    <c:legend>
      <c:legendPos val="r"/>
      <c:layout/>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781049</xdr:colOff>
      <xdr:row>18</xdr:row>
      <xdr:rowOff>95250</xdr:rowOff>
    </xdr:from>
    <xdr:to>
      <xdr:col>7</xdr:col>
      <xdr:colOff>85724</xdr:colOff>
      <xdr:row>55</xdr:row>
      <xdr:rowOff>76200</xdr:rowOff>
    </xdr:to>
    <xdr:graphicFrame macro="">
      <xdr:nvGraphicFramePr>
        <xdr:cNvPr id="1228" name="Graphique 2">
          <a:extLst>
            <a:ext uri="{FF2B5EF4-FFF2-40B4-BE49-F238E27FC236}">
              <a16:creationId xmlns:a16="http://schemas.microsoft.com/office/drawing/2014/main" id="{00000000-0008-0000-0100-0000C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0.93842</cdr:x>
      <cdr:y>0.05896</cdr:y>
    </cdr:from>
    <cdr:to>
      <cdr:x>0.98387</cdr:x>
      <cdr:y>0.10431</cdr:y>
    </cdr:to>
    <cdr:sp macro="" textlink="">
      <cdr:nvSpPr>
        <cdr:cNvPr id="3" name="ZoneTexte 2"/>
        <cdr:cNvSpPr txBox="1"/>
      </cdr:nvSpPr>
      <cdr:spPr>
        <a:xfrm xmlns:a="http://schemas.openxmlformats.org/drawingml/2006/main">
          <a:off x="6096000" y="247650"/>
          <a:ext cx="2952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A95"/>
  <sheetViews>
    <sheetView showGridLines="0" zoomScaleNormal="100" zoomScaleSheetLayoutView="110" workbookViewId="0">
      <selection activeCell="A4" sqref="A4"/>
    </sheetView>
  </sheetViews>
  <sheetFormatPr baseColWidth="10" defaultRowHeight="12.75" x14ac:dyDescent="0.2"/>
  <cols>
    <col min="1" max="1" width="90.7109375" style="18" customWidth="1"/>
    <col min="2" max="16384" width="11.42578125" style="18"/>
  </cols>
  <sheetData>
    <row r="1" spans="1:1" x14ac:dyDescent="0.2">
      <c r="A1" s="20" t="s">
        <v>43</v>
      </c>
    </row>
    <row r="2" spans="1:1" x14ac:dyDescent="0.2">
      <c r="A2" s="21" t="s">
        <v>32</v>
      </c>
    </row>
    <row r="3" spans="1:1" x14ac:dyDescent="0.2">
      <c r="A3" s="36">
        <v>46009</v>
      </c>
    </row>
    <row r="4" spans="1:1" ht="20.25" thickBot="1" x14ac:dyDescent="0.35">
      <c r="A4" s="37" t="s">
        <v>33</v>
      </c>
    </row>
    <row r="5" spans="1:1" ht="13.5" thickTop="1" x14ac:dyDescent="0.2"/>
    <row r="6" spans="1:1" ht="25.5" x14ac:dyDescent="0.2">
      <c r="A6" s="38" t="s">
        <v>34</v>
      </c>
    </row>
    <row r="7" spans="1:1" ht="102" customHeight="1" x14ac:dyDescent="0.2">
      <c r="A7" s="39" t="s">
        <v>35</v>
      </c>
    </row>
    <row r="9" spans="1:1" ht="31.5" x14ac:dyDescent="0.2">
      <c r="A9" s="22" t="s">
        <v>40</v>
      </c>
    </row>
    <row r="10" spans="1:1" x14ac:dyDescent="0.2">
      <c r="A10" s="23"/>
    </row>
    <row r="11" spans="1:1" x14ac:dyDescent="0.2">
      <c r="A11" s="23"/>
    </row>
    <row r="12" spans="1:1" x14ac:dyDescent="0.2">
      <c r="A12" s="23"/>
    </row>
    <row r="13" spans="1:1" s="24" customFormat="1" ht="34.9" customHeight="1" x14ac:dyDescent="0.2"/>
    <row r="14" spans="1:1" ht="35.1" customHeight="1" x14ac:dyDescent="0.2">
      <c r="A14" s="25" t="s">
        <v>11</v>
      </c>
    </row>
    <row r="15" spans="1:1" x14ac:dyDescent="0.2">
      <c r="A15" s="26" t="s">
        <v>25</v>
      </c>
    </row>
    <row r="16" spans="1:1" x14ac:dyDescent="0.2">
      <c r="A16" s="26" t="s">
        <v>36</v>
      </c>
    </row>
    <row r="17" spans="1:1" x14ac:dyDescent="0.2">
      <c r="A17" s="26"/>
    </row>
    <row r="18" spans="1:1" x14ac:dyDescent="0.2">
      <c r="A18" s="26"/>
    </row>
    <row r="19" spans="1:1" x14ac:dyDescent="0.2">
      <c r="A19" s="26"/>
    </row>
    <row r="20" spans="1:1" ht="35.1" customHeight="1" x14ac:dyDescent="0.2">
      <c r="A20" s="27" t="s">
        <v>12</v>
      </c>
    </row>
    <row r="21" spans="1:1" ht="45" x14ac:dyDescent="0.2">
      <c r="A21" s="28" t="s">
        <v>13</v>
      </c>
    </row>
    <row r="22" spans="1:1" ht="33.75" x14ac:dyDescent="0.2">
      <c r="A22" s="28" t="s">
        <v>14</v>
      </c>
    </row>
    <row r="23" spans="1:1" x14ac:dyDescent="0.2">
      <c r="A23" s="28" t="s">
        <v>15</v>
      </c>
    </row>
    <row r="24" spans="1:1" ht="22.5" x14ac:dyDescent="0.2">
      <c r="A24" s="28" t="s">
        <v>16</v>
      </c>
    </row>
    <row r="25" spans="1:1" ht="35.1" customHeight="1" x14ac:dyDescent="0.2">
      <c r="A25" s="29" t="s">
        <v>17</v>
      </c>
    </row>
    <row r="26" spans="1:1" x14ac:dyDescent="0.2">
      <c r="A26" s="30" t="s">
        <v>10</v>
      </c>
    </row>
    <row r="27" spans="1:1" x14ac:dyDescent="0.2">
      <c r="A27" s="31" t="s">
        <v>27</v>
      </c>
    </row>
    <row r="28" spans="1:1" x14ac:dyDescent="0.2">
      <c r="A28" s="30" t="s">
        <v>18</v>
      </c>
    </row>
    <row r="29" spans="1:1" x14ac:dyDescent="0.2">
      <c r="A29" s="30" t="s">
        <v>28</v>
      </c>
    </row>
    <row r="30" spans="1:1" x14ac:dyDescent="0.2">
      <c r="A30" s="24"/>
    </row>
    <row r="31" spans="1:1" ht="22.5" x14ac:dyDescent="0.2">
      <c r="A31" s="19" t="s">
        <v>19</v>
      </c>
    </row>
    <row r="32" spans="1:1" x14ac:dyDescent="0.2">
      <c r="A32" s="8"/>
    </row>
    <row r="33" spans="1:1" x14ac:dyDescent="0.2">
      <c r="A33" s="27" t="s">
        <v>20</v>
      </c>
    </row>
    <row r="34" spans="1:1" x14ac:dyDescent="0.2">
      <c r="A34" s="8"/>
    </row>
    <row r="35" spans="1:1" x14ac:dyDescent="0.2">
      <c r="A35" s="8" t="s">
        <v>21</v>
      </c>
    </row>
    <row r="36" spans="1:1" x14ac:dyDescent="0.2">
      <c r="A36" s="8" t="s">
        <v>22</v>
      </c>
    </row>
    <row r="37" spans="1:1" x14ac:dyDescent="0.2">
      <c r="A37" s="8" t="s">
        <v>23</v>
      </c>
    </row>
    <row r="38" spans="1:1" x14ac:dyDescent="0.2">
      <c r="A38" s="8" t="s">
        <v>24</v>
      </c>
    </row>
    <row r="39" spans="1:1" x14ac:dyDescent="0.2">
      <c r="A39" s="24"/>
    </row>
    <row r="40" spans="1:1" x14ac:dyDescent="0.2">
      <c r="A40" s="24"/>
    </row>
    <row r="41" spans="1:1" x14ac:dyDescent="0.2">
      <c r="A41" s="24"/>
    </row>
    <row r="42" spans="1:1" x14ac:dyDescent="0.2">
      <c r="A42" s="24"/>
    </row>
    <row r="43" spans="1:1" x14ac:dyDescent="0.2">
      <c r="A43" s="24"/>
    </row>
    <row r="44" spans="1:1" x14ac:dyDescent="0.2">
      <c r="A44" s="24"/>
    </row>
    <row r="45" spans="1:1" x14ac:dyDescent="0.2">
      <c r="A45" s="24"/>
    </row>
    <row r="46" spans="1:1" x14ac:dyDescent="0.2">
      <c r="A46" s="24"/>
    </row>
    <row r="47" spans="1:1" x14ac:dyDescent="0.2">
      <c r="A47" s="24"/>
    </row>
    <row r="48" spans="1:1" x14ac:dyDescent="0.2">
      <c r="A48" s="24"/>
    </row>
    <row r="49" spans="1:1" x14ac:dyDescent="0.2">
      <c r="A49" s="24"/>
    </row>
    <row r="50" spans="1:1" x14ac:dyDescent="0.2">
      <c r="A50" s="24"/>
    </row>
    <row r="51" spans="1:1" x14ac:dyDescent="0.2">
      <c r="A51" s="24"/>
    </row>
    <row r="52" spans="1:1" x14ac:dyDescent="0.2">
      <c r="A52" s="24"/>
    </row>
    <row r="53" spans="1:1" x14ac:dyDescent="0.2">
      <c r="A53" s="24"/>
    </row>
    <row r="54" spans="1:1" x14ac:dyDescent="0.2">
      <c r="A54" s="24"/>
    </row>
    <row r="55" spans="1:1" x14ac:dyDescent="0.2">
      <c r="A55" s="24"/>
    </row>
    <row r="56" spans="1:1" x14ac:dyDescent="0.2">
      <c r="A56" s="24"/>
    </row>
    <row r="57" spans="1:1" x14ac:dyDescent="0.2">
      <c r="A57" s="24"/>
    </row>
    <row r="58" spans="1:1" x14ac:dyDescent="0.2">
      <c r="A58" s="24"/>
    </row>
    <row r="59" spans="1:1" x14ac:dyDescent="0.2">
      <c r="A59" s="24"/>
    </row>
    <row r="60" spans="1:1" x14ac:dyDescent="0.2">
      <c r="A60" s="24"/>
    </row>
    <row r="61" spans="1:1" x14ac:dyDescent="0.2">
      <c r="A61" s="24"/>
    </row>
    <row r="62" spans="1:1" x14ac:dyDescent="0.2">
      <c r="A62" s="24"/>
    </row>
    <row r="63" spans="1:1" x14ac:dyDescent="0.2">
      <c r="A63" s="24"/>
    </row>
    <row r="64" spans="1:1" x14ac:dyDescent="0.2">
      <c r="A64" s="24"/>
    </row>
    <row r="65" spans="1:1" x14ac:dyDescent="0.2">
      <c r="A65" s="24"/>
    </row>
    <row r="66" spans="1:1" x14ac:dyDescent="0.2">
      <c r="A66" s="24"/>
    </row>
    <row r="67" spans="1:1" x14ac:dyDescent="0.2">
      <c r="A67" s="24"/>
    </row>
    <row r="68" spans="1:1" x14ac:dyDescent="0.2">
      <c r="A68" s="24"/>
    </row>
    <row r="69" spans="1:1" x14ac:dyDescent="0.2">
      <c r="A69" s="24"/>
    </row>
    <row r="70" spans="1:1" x14ac:dyDescent="0.2">
      <c r="A70" s="24"/>
    </row>
    <row r="71" spans="1:1" x14ac:dyDescent="0.2">
      <c r="A71" s="24"/>
    </row>
    <row r="72" spans="1:1" x14ac:dyDescent="0.2">
      <c r="A72" s="24"/>
    </row>
    <row r="73" spans="1:1" x14ac:dyDescent="0.2">
      <c r="A73" s="24"/>
    </row>
    <row r="74" spans="1:1" x14ac:dyDescent="0.2">
      <c r="A74" s="24"/>
    </row>
    <row r="75" spans="1:1" x14ac:dyDescent="0.2">
      <c r="A75" s="24"/>
    </row>
    <row r="76" spans="1:1" x14ac:dyDescent="0.2">
      <c r="A76" s="24"/>
    </row>
    <row r="77" spans="1:1" x14ac:dyDescent="0.2">
      <c r="A77" s="24"/>
    </row>
    <row r="78" spans="1:1" x14ac:dyDescent="0.2">
      <c r="A78" s="24"/>
    </row>
    <row r="79" spans="1:1" x14ac:dyDescent="0.2">
      <c r="A79" s="24"/>
    </row>
    <row r="80" spans="1:1" x14ac:dyDescent="0.2">
      <c r="A80" s="24"/>
    </row>
    <row r="81" spans="1:1" x14ac:dyDescent="0.2">
      <c r="A81" s="24"/>
    </row>
    <row r="82" spans="1:1" x14ac:dyDescent="0.2">
      <c r="A82" s="24"/>
    </row>
    <row r="83" spans="1:1" x14ac:dyDescent="0.2">
      <c r="A83" s="24"/>
    </row>
    <row r="84" spans="1:1" x14ac:dyDescent="0.2">
      <c r="A84" s="24"/>
    </row>
    <row r="85" spans="1:1" x14ac:dyDescent="0.2">
      <c r="A85" s="24"/>
    </row>
    <row r="86" spans="1:1" x14ac:dyDescent="0.2">
      <c r="A86" s="24"/>
    </row>
    <row r="87" spans="1:1" x14ac:dyDescent="0.2">
      <c r="A87" s="24"/>
    </row>
    <row r="88" spans="1:1" x14ac:dyDescent="0.2">
      <c r="A88" s="24"/>
    </row>
    <row r="89" spans="1:1" x14ac:dyDescent="0.2">
      <c r="A89" s="24"/>
    </row>
    <row r="90" spans="1:1" x14ac:dyDescent="0.2">
      <c r="A90" s="24"/>
    </row>
    <row r="91" spans="1:1" x14ac:dyDescent="0.2">
      <c r="A91" s="24"/>
    </row>
    <row r="92" spans="1:1" x14ac:dyDescent="0.2">
      <c r="A92" s="24"/>
    </row>
    <row r="93" spans="1:1" x14ac:dyDescent="0.2">
      <c r="A93" s="24"/>
    </row>
    <row r="94" spans="1:1" x14ac:dyDescent="0.2">
      <c r="A94" s="24"/>
    </row>
    <row r="95" spans="1:1" x14ac:dyDescent="0.2">
      <c r="A95" s="24"/>
    </row>
  </sheetData>
  <hyperlinks>
    <hyperlink ref="A7" r:id="rId1"/>
  </hyperlinks>
  <pageMargins left="0.7" right="0.7" top="0.75" bottom="0.75" header="0.3" footer="0.3"/>
  <pageSetup paperSize="9" scale="6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G19"/>
  <sheetViews>
    <sheetView showGridLines="0" topLeftCell="A25" zoomScaleNormal="100" workbookViewId="0">
      <selection activeCell="I23" sqref="I23"/>
    </sheetView>
  </sheetViews>
  <sheetFormatPr baseColWidth="10" defaultRowHeight="11.25" x14ac:dyDescent="0.2"/>
  <cols>
    <col min="1" max="1" width="37.5703125" style="1" customWidth="1"/>
    <col min="2" max="5" width="11.42578125" style="1"/>
    <col min="6" max="6" width="9.7109375" style="1" customWidth="1"/>
    <col min="7" max="7" width="9" style="1" customWidth="1"/>
    <col min="8" max="16384" width="11.42578125" style="1"/>
  </cols>
  <sheetData>
    <row r="1" spans="1:7" s="3" customFormat="1" ht="27.75" customHeight="1" x14ac:dyDescent="0.2">
      <c r="A1" s="66" t="s">
        <v>42</v>
      </c>
      <c r="B1" s="66"/>
      <c r="C1" s="66"/>
    </row>
    <row r="3" spans="1:7" ht="12" x14ac:dyDescent="0.2">
      <c r="A3" s="4" t="str">
        <f>'4.13 Notice'!A15</f>
        <v>[1] Évolution des poursuites d'études à l'issue de la troisième, y compris Segpa et agricole, EREA et ULIS</v>
      </c>
    </row>
    <row r="5" spans="1:7" x14ac:dyDescent="0.2">
      <c r="A5" s="60"/>
      <c r="B5" s="61">
        <v>2020</v>
      </c>
      <c r="C5" s="61">
        <v>2021</v>
      </c>
      <c r="D5" s="61">
        <v>2022</v>
      </c>
      <c r="E5" s="61">
        <v>2023</v>
      </c>
      <c r="F5" s="61">
        <v>2024</v>
      </c>
      <c r="G5" s="61">
        <v>2025</v>
      </c>
    </row>
    <row r="6" spans="1:7" x14ac:dyDescent="0.2">
      <c r="A6" s="49" t="s">
        <v>7</v>
      </c>
      <c r="B6" s="50">
        <v>69.3</v>
      </c>
      <c r="C6" s="2">
        <v>71.400000000000006</v>
      </c>
      <c r="D6" s="1">
        <v>68.400000000000006</v>
      </c>
      <c r="E6" s="1">
        <v>68.900000000000006</v>
      </c>
      <c r="F6" s="1">
        <v>68.599999999999994</v>
      </c>
      <c r="G6" s="1">
        <v>68.8</v>
      </c>
    </row>
    <row r="7" spans="1:7" x14ac:dyDescent="0.2">
      <c r="A7" s="49" t="s">
        <v>8</v>
      </c>
      <c r="B7" s="50">
        <v>22.3</v>
      </c>
      <c r="C7" s="2">
        <v>19.100000000000001</v>
      </c>
      <c r="D7" s="1">
        <f>17.6+4.5</f>
        <v>22.1</v>
      </c>
      <c r="E7" s="1">
        <f>17.4+4.4</f>
        <v>21.799999999999997</v>
      </c>
      <c r="F7" s="1">
        <v>20.9</v>
      </c>
      <c r="G7" s="1">
        <v>20.9</v>
      </c>
    </row>
    <row r="8" spans="1:7" x14ac:dyDescent="0.2">
      <c r="A8" s="49" t="s">
        <v>45</v>
      </c>
      <c r="B8" s="50">
        <v>3.7</v>
      </c>
      <c r="C8" s="2">
        <v>4.3</v>
      </c>
      <c r="D8" s="1">
        <v>4</v>
      </c>
      <c r="E8" s="1">
        <f>0.3+1.6</f>
        <v>1.9000000000000001</v>
      </c>
      <c r="F8" s="1">
        <v>3.4</v>
      </c>
      <c r="G8" s="1">
        <v>2.8</v>
      </c>
    </row>
    <row r="9" spans="1:7" x14ac:dyDescent="0.2">
      <c r="A9" s="49" t="s">
        <v>30</v>
      </c>
      <c r="B9" s="50">
        <v>2</v>
      </c>
      <c r="C9" s="2">
        <v>1.7</v>
      </c>
      <c r="D9" s="1">
        <f>0.2+1.6</f>
        <v>1.8</v>
      </c>
      <c r="E9" s="1">
        <f>0.3+1.2</f>
        <v>1.5</v>
      </c>
      <c r="F9" s="1">
        <v>1.7</v>
      </c>
      <c r="G9" s="1">
        <v>1.4</v>
      </c>
    </row>
    <row r="10" spans="1:7" x14ac:dyDescent="0.2">
      <c r="A10" s="49" t="s">
        <v>5</v>
      </c>
      <c r="B10" s="50">
        <v>1.2</v>
      </c>
      <c r="C10" s="2">
        <v>1.3</v>
      </c>
      <c r="D10" s="1">
        <v>1.4</v>
      </c>
      <c r="E10" s="1">
        <v>1.6</v>
      </c>
      <c r="F10" s="1">
        <v>1.1000000000000001</v>
      </c>
      <c r="G10" s="1">
        <v>1.2</v>
      </c>
    </row>
    <row r="11" spans="1:7" x14ac:dyDescent="0.2">
      <c r="A11" s="49" t="s">
        <v>29</v>
      </c>
      <c r="B11" s="50">
        <v>1.5</v>
      </c>
      <c r="C11" s="2">
        <v>2.2000000000000002</v>
      </c>
      <c r="D11" s="1">
        <v>2.2999999999999998</v>
      </c>
      <c r="E11" s="1">
        <v>4.3</v>
      </c>
      <c r="F11" s="1">
        <v>4.3000000000000007</v>
      </c>
      <c r="G11" s="1">
        <v>4.9000000000000057</v>
      </c>
    </row>
    <row r="12" spans="1:7" x14ac:dyDescent="0.2">
      <c r="A12" s="51" t="s">
        <v>0</v>
      </c>
      <c r="B12" s="52">
        <f t="shared" ref="B12:G12" si="0">SUM(B6:B11)</f>
        <v>100</v>
      </c>
      <c r="C12" s="52">
        <f t="shared" si="0"/>
        <v>100</v>
      </c>
      <c r="D12" s="52">
        <f t="shared" si="0"/>
        <v>100</v>
      </c>
      <c r="E12" s="52">
        <f t="shared" si="0"/>
        <v>100</v>
      </c>
      <c r="F12" s="52">
        <f t="shared" si="0"/>
        <v>100</v>
      </c>
      <c r="G12" s="52">
        <f t="shared" si="0"/>
        <v>100</v>
      </c>
    </row>
    <row r="13" spans="1:7" x14ac:dyDescent="0.2">
      <c r="A13" s="58"/>
      <c r="B13" s="59"/>
      <c r="C13" s="59"/>
    </row>
    <row r="14" spans="1:7" x14ac:dyDescent="0.2">
      <c r="A14" s="69" t="s">
        <v>44</v>
      </c>
      <c r="B14" s="69"/>
      <c r="C14" s="69"/>
    </row>
    <row r="15" spans="1:7" ht="11.25" customHeight="1" x14ac:dyDescent="0.2">
      <c r="A15" s="5" t="s">
        <v>26</v>
      </c>
    </row>
    <row r="19" spans="1:3" x14ac:dyDescent="0.2">
      <c r="A19" s="65"/>
      <c r="B19" s="65"/>
      <c r="C19" s="65"/>
    </row>
  </sheetData>
  <mergeCells count="2">
    <mergeCell ref="A19:C19"/>
    <mergeCell ref="A1:C1"/>
  </mergeCells>
  <pageMargins left="0.7" right="0.7" top="0.75" bottom="0.75" header="0.3" footer="0.3"/>
  <pageSetup paperSize="9" scale="77" orientation="landscape" r:id="rId1"/>
  <ignoredErrors>
    <ignoredError sqref="B12:G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showGridLines="0" tabSelected="1" zoomScaleNormal="100" workbookViewId="0">
      <selection activeCell="H20" sqref="H20"/>
    </sheetView>
  </sheetViews>
  <sheetFormatPr baseColWidth="10" defaultRowHeight="11.25" x14ac:dyDescent="0.2"/>
  <cols>
    <col min="1" max="1" width="33.7109375" style="8" customWidth="1"/>
    <col min="2" max="7" width="9" style="8" customWidth="1"/>
    <col min="8" max="16384" width="11.42578125" style="8"/>
  </cols>
  <sheetData>
    <row r="1" spans="1:13" s="7" customFormat="1" ht="15.75" customHeight="1" x14ac:dyDescent="0.2">
      <c r="A1" s="72" t="s">
        <v>41</v>
      </c>
      <c r="B1" s="72"/>
      <c r="C1" s="72"/>
      <c r="D1" s="72"/>
      <c r="E1" s="72"/>
      <c r="F1" s="72"/>
      <c r="G1" s="72"/>
      <c r="H1" s="72"/>
    </row>
    <row r="3" spans="1:13" ht="12" x14ac:dyDescent="0.2">
      <c r="A3" s="9" t="str">
        <f>'4.13 Notice'!A16</f>
        <v>[2] Évolution des poursuites d'études à l'issue de la seconde GT</v>
      </c>
    </row>
    <row r="5" spans="1:13" s="11" customFormat="1" ht="22.5" x14ac:dyDescent="0.2">
      <c r="A5" s="54"/>
      <c r="B5" s="55">
        <v>2020</v>
      </c>
      <c r="C5" s="56">
        <v>2021</v>
      </c>
      <c r="D5" s="56">
        <v>2022</v>
      </c>
      <c r="E5" s="56">
        <v>2023</v>
      </c>
      <c r="F5" s="56">
        <v>2024</v>
      </c>
      <c r="G5" s="56">
        <v>2025</v>
      </c>
      <c r="H5" s="57" t="s">
        <v>46</v>
      </c>
    </row>
    <row r="6" spans="1:13" ht="15.95" customHeight="1" x14ac:dyDescent="0.2">
      <c r="A6" s="12" t="s">
        <v>31</v>
      </c>
      <c r="B6" s="34">
        <v>2172</v>
      </c>
      <c r="C6" s="35">
        <v>2387</v>
      </c>
      <c r="D6" s="35">
        <v>2417</v>
      </c>
      <c r="E6" s="35">
        <v>2336</v>
      </c>
      <c r="F6" s="35">
        <v>2409</v>
      </c>
      <c r="G6" s="35">
        <v>2108</v>
      </c>
      <c r="H6" s="70">
        <f>+G6/B6-1</f>
        <v>-2.9465930018416242E-2</v>
      </c>
    </row>
    <row r="7" spans="1:13" ht="15.95" customHeight="1" x14ac:dyDescent="0.2">
      <c r="A7" s="43" t="s">
        <v>37</v>
      </c>
      <c r="B7" s="44">
        <v>63.1</v>
      </c>
      <c r="C7" s="45">
        <v>66.5</v>
      </c>
      <c r="D7" s="45">
        <v>65.3</v>
      </c>
      <c r="E7" s="45">
        <v>71.7</v>
      </c>
      <c r="F7" s="45">
        <v>70.900000000000006</v>
      </c>
      <c r="G7" s="45">
        <v>72.2</v>
      </c>
      <c r="H7" s="46">
        <f>+G7-B7</f>
        <v>9.1000000000000014</v>
      </c>
      <c r="I7" s="13"/>
    </row>
    <row r="8" spans="1:13" ht="15.95" customHeight="1" x14ac:dyDescent="0.2">
      <c r="A8" s="43" t="s">
        <v>38</v>
      </c>
      <c r="B8" s="44">
        <f>3.8+17.5+0.8+5.1</f>
        <v>27.200000000000003</v>
      </c>
      <c r="C8" s="45">
        <f>3.1+14.5+0.6</f>
        <v>18.200000000000003</v>
      </c>
      <c r="D8" s="40">
        <v>22.7</v>
      </c>
      <c r="E8" s="40">
        <v>21</v>
      </c>
      <c r="F8" s="40">
        <v>20.399999999999999</v>
      </c>
      <c r="G8" s="40">
        <v>20.399999999999999</v>
      </c>
      <c r="H8" s="46">
        <f t="shared" ref="H8:H14" si="0">+G8-B8</f>
        <v>-6.8000000000000043</v>
      </c>
      <c r="I8" s="13"/>
    </row>
    <row r="9" spans="1:13" ht="15.95" customHeight="1" x14ac:dyDescent="0.2">
      <c r="A9" s="41" t="s">
        <v>2</v>
      </c>
      <c r="B9" s="42">
        <v>4.5999999999999996</v>
      </c>
      <c r="C9" s="40">
        <v>3.7</v>
      </c>
      <c r="D9" s="10">
        <v>4</v>
      </c>
      <c r="E9" s="10">
        <v>2.8</v>
      </c>
      <c r="F9" s="10">
        <v>2.9</v>
      </c>
      <c r="G9" s="10">
        <v>3.3</v>
      </c>
      <c r="H9" s="46">
        <f t="shared" si="0"/>
        <v>-1.2999999999999998</v>
      </c>
      <c r="I9" s="13"/>
      <c r="K9" s="14"/>
    </row>
    <row r="10" spans="1:13" ht="15.95" customHeight="1" x14ac:dyDescent="0.2">
      <c r="A10" s="41" t="s">
        <v>3</v>
      </c>
      <c r="B10" s="42">
        <v>17.5</v>
      </c>
      <c r="C10" s="40">
        <v>14.5</v>
      </c>
      <c r="D10" s="40">
        <v>14.2</v>
      </c>
      <c r="E10" s="40">
        <v>13.9</v>
      </c>
      <c r="F10" s="40">
        <v>13.4</v>
      </c>
      <c r="G10" s="40">
        <v>12.9</v>
      </c>
      <c r="H10" s="46">
        <f t="shared" si="0"/>
        <v>-4.5999999999999996</v>
      </c>
      <c r="I10" s="13"/>
    </row>
    <row r="11" spans="1:13" ht="15.95" customHeight="1" x14ac:dyDescent="0.2">
      <c r="A11" s="43" t="s">
        <v>4</v>
      </c>
      <c r="B11" s="44">
        <v>3.8</v>
      </c>
      <c r="C11" s="45">
        <v>3.2</v>
      </c>
      <c r="D11" s="45">
        <v>4</v>
      </c>
      <c r="E11" s="45">
        <v>2.6</v>
      </c>
      <c r="F11" s="45">
        <v>3.4</v>
      </c>
      <c r="G11" s="45">
        <v>2.8</v>
      </c>
      <c r="H11" s="46">
        <f t="shared" si="0"/>
        <v>-1</v>
      </c>
      <c r="I11" s="13"/>
    </row>
    <row r="12" spans="1:13" ht="15.95" customHeight="1" x14ac:dyDescent="0.2">
      <c r="A12" s="43" t="s">
        <v>39</v>
      </c>
      <c r="B12" s="44">
        <v>2.6</v>
      </c>
      <c r="C12" s="45">
        <v>2.2999999999999998</v>
      </c>
      <c r="D12" s="45">
        <v>1.8</v>
      </c>
      <c r="E12" s="45">
        <v>1.1000000000000001</v>
      </c>
      <c r="F12" s="45">
        <v>1.1000000000000001</v>
      </c>
      <c r="G12" s="45">
        <v>1.9</v>
      </c>
      <c r="H12" s="46">
        <f t="shared" si="0"/>
        <v>-0.70000000000000018</v>
      </c>
      <c r="I12" s="13"/>
    </row>
    <row r="13" spans="1:13" ht="15.95" customHeight="1" x14ac:dyDescent="0.2">
      <c r="A13" s="43" t="s">
        <v>29</v>
      </c>
      <c r="B13" s="44">
        <v>2.9</v>
      </c>
      <c r="C13" s="45">
        <v>4.4000000000000004</v>
      </c>
      <c r="D13" s="45">
        <v>4</v>
      </c>
      <c r="E13" s="45">
        <v>3.5</v>
      </c>
      <c r="F13" s="45">
        <v>4.2</v>
      </c>
      <c r="G13" s="45">
        <v>2.7</v>
      </c>
      <c r="H13" s="46">
        <f t="shared" si="0"/>
        <v>-0.19999999999999973</v>
      </c>
      <c r="I13" s="13"/>
    </row>
    <row r="14" spans="1:13" ht="15.95" customHeight="1" x14ac:dyDescent="0.2">
      <c r="A14" s="47" t="s">
        <v>1</v>
      </c>
      <c r="B14" s="44">
        <v>0.4</v>
      </c>
      <c r="C14" s="45">
        <f>100-94.6</f>
        <v>5.4000000000000057</v>
      </c>
      <c r="D14" s="45">
        <v>2.2000000000000002</v>
      </c>
      <c r="E14" s="45">
        <v>0.1</v>
      </c>
      <c r="F14" s="45"/>
      <c r="G14" s="45"/>
      <c r="H14" s="46">
        <f>+G14-B14</f>
        <v>-0.4</v>
      </c>
      <c r="I14" s="13"/>
    </row>
    <row r="15" spans="1:13" ht="15.95" customHeight="1" x14ac:dyDescent="0.2">
      <c r="A15" s="47" t="s">
        <v>0</v>
      </c>
      <c r="B15" s="48">
        <f t="shared" ref="B15:D15" si="1">+B7+B8+B11+B12+B14+B13</f>
        <v>100.00000000000001</v>
      </c>
      <c r="C15" s="48">
        <f t="shared" si="1"/>
        <v>100.00000000000001</v>
      </c>
      <c r="D15" s="48">
        <f t="shared" si="1"/>
        <v>100</v>
      </c>
      <c r="E15" s="48">
        <f>+E7+E8+E11+E12+E14+E13</f>
        <v>99.999999999999986</v>
      </c>
      <c r="F15" s="48">
        <f t="shared" ref="F15:G15" si="2">+F7+F8+F11+F12+F14+F13</f>
        <v>100.00000000000001</v>
      </c>
      <c r="G15" s="48">
        <f t="shared" si="2"/>
        <v>100</v>
      </c>
      <c r="H15" s="71"/>
    </row>
    <row r="16" spans="1:13" s="16" customFormat="1" ht="27" customHeight="1" x14ac:dyDescent="0.2">
      <c r="A16" s="67" t="s">
        <v>44</v>
      </c>
      <c r="B16" s="67"/>
      <c r="C16" s="32"/>
      <c r="D16" s="32"/>
      <c r="E16" s="62"/>
      <c r="F16" s="64"/>
      <c r="G16" s="64"/>
      <c r="H16" s="15"/>
      <c r="I16" s="15"/>
      <c r="J16" s="15"/>
      <c r="K16" s="15"/>
      <c r="L16" s="15"/>
      <c r="M16" s="15"/>
    </row>
    <row r="17" spans="1:19" s="16" customFormat="1" ht="27" customHeight="1" x14ac:dyDescent="0.2">
      <c r="A17" s="15" t="s">
        <v>9</v>
      </c>
      <c r="B17" s="53"/>
      <c r="C17" s="33"/>
      <c r="D17" s="33"/>
      <c r="E17" s="53"/>
      <c r="F17" s="53"/>
      <c r="G17" s="53"/>
      <c r="H17" s="17"/>
      <c r="I17" s="15"/>
      <c r="J17" s="15"/>
      <c r="K17" s="15"/>
      <c r="L17" s="15"/>
      <c r="M17" s="15"/>
    </row>
    <row r="18" spans="1:19" s="10" customFormat="1" ht="15" customHeight="1" x14ac:dyDescent="0.2">
      <c r="A18" s="15" t="s">
        <v>6</v>
      </c>
      <c r="B18" s="15"/>
      <c r="C18" s="15"/>
      <c r="D18" s="15"/>
      <c r="E18" s="15"/>
      <c r="F18" s="15"/>
      <c r="G18" s="15"/>
      <c r="H18" s="15"/>
      <c r="I18" s="15"/>
      <c r="J18" s="15"/>
      <c r="K18" s="15"/>
      <c r="L18" s="15"/>
      <c r="M18" s="15"/>
      <c r="N18" s="8"/>
      <c r="O18" s="8"/>
      <c r="P18" s="8"/>
      <c r="Q18" s="8"/>
      <c r="R18" s="8"/>
      <c r="S18" s="8"/>
    </row>
    <row r="19" spans="1:19" s="10" customFormat="1" x14ac:dyDescent="0.2">
      <c r="A19" s="68"/>
      <c r="B19" s="68"/>
      <c r="C19" s="68"/>
      <c r="D19" s="68"/>
      <c r="E19" s="68"/>
      <c r="F19" s="68"/>
      <c r="G19" s="68"/>
      <c r="H19" s="68"/>
      <c r="I19" s="6"/>
      <c r="J19" s="6"/>
      <c r="K19" s="6"/>
      <c r="L19" s="15"/>
      <c r="M19" s="15"/>
    </row>
    <row r="20" spans="1:19" s="10" customFormat="1" ht="15" customHeight="1" x14ac:dyDescent="0.2">
      <c r="B20" s="15"/>
      <c r="C20" s="15"/>
      <c r="D20" s="15"/>
      <c r="E20" s="15"/>
      <c r="F20" s="15"/>
      <c r="G20" s="15"/>
      <c r="H20" s="15"/>
      <c r="I20" s="15"/>
      <c r="J20" s="15"/>
      <c r="K20" s="15"/>
      <c r="L20" s="15"/>
      <c r="M20" s="15"/>
    </row>
    <row r="21" spans="1:19" ht="21.75" customHeight="1" x14ac:dyDescent="0.2">
      <c r="A21" s="63" t="s">
        <v>26</v>
      </c>
      <c r="B21" s="17"/>
      <c r="C21" s="33"/>
      <c r="D21" s="33"/>
      <c r="E21" s="53"/>
      <c r="F21" s="53"/>
      <c r="G21" s="53"/>
    </row>
  </sheetData>
  <mergeCells count="3">
    <mergeCell ref="A16:B16"/>
    <mergeCell ref="A19:H19"/>
    <mergeCell ref="A1:H1"/>
  </mergeCells>
  <pageMargins left="0.39370078740157483" right="0" top="0.98425196850393704" bottom="0.98425196850393704" header="0.51181102362204722" footer="0.51181102362204722"/>
  <pageSetup paperSize="9"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44E1BE37-970F-4EEC-92B7-F0AC4F8C34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4.13 Notice</vt:lpstr>
      <vt:lpstr>4.13 Graphique 1 </vt:lpstr>
      <vt:lpstr>4.13 Tableau 2</vt:lpstr>
      <vt:lpstr>'4.13 Tableau 2'!Zone_d_impression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;4.29</dc:title>
  <dc:creator>DEPP-MENJ - Ministère de l'Education nationale et de la Jeunesse;Direction de l'évaluation de la prospective et de la performance</dc:creator>
  <cp:lastModifiedBy>Santa Susini</cp:lastModifiedBy>
  <cp:lastPrinted>2025-12-18T14:08:09Z</cp:lastPrinted>
  <dcterms:created xsi:type="dcterms:W3CDTF">2013-03-20T07:17:49Z</dcterms:created>
  <dcterms:modified xsi:type="dcterms:W3CDTF">2025-12-18T14:15:47Z</dcterms:modified>
  <cp:contentStatus>Publié</cp:contentStatus>
</cp:coreProperties>
</file>