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susini\Nextcloud2\Stats corses\2025\"/>
    </mc:Choice>
  </mc:AlternateContent>
  <bookViews>
    <workbookView xWindow="0" yWindow="0" windowWidth="28800" windowHeight="12285" tabRatio="725" activeTab="2"/>
  </bookViews>
  <sheets>
    <sheet name="4.13 Notice" sheetId="20" r:id="rId1"/>
    <sheet name="4.13 Graphique 1 " sheetId="16" r:id="rId2"/>
    <sheet name="4.13 Tableau 2" sheetId="18" r:id="rId3"/>
  </sheets>
  <definedNames>
    <definedName name="_xlnm.Print_Area" localSheetId="2">'4.13 Tableau 2'!$A$1:$J$21</definedName>
  </definedNames>
  <calcPr calcId="162913"/>
</workbook>
</file>

<file path=xl/calcChain.xml><?xml version="1.0" encoding="utf-8"?>
<calcChain xmlns="http://schemas.openxmlformats.org/spreadsheetml/2006/main">
  <c r="H14" i="18" l="1"/>
  <c r="H13" i="18"/>
  <c r="H12" i="18"/>
  <c r="H11" i="18"/>
  <c r="H10" i="18"/>
  <c r="H9" i="18"/>
  <c r="H8" i="18"/>
  <c r="H7" i="18"/>
  <c r="H6" i="18"/>
  <c r="F15" i="18"/>
  <c r="G15" i="18"/>
  <c r="F12" i="16"/>
  <c r="G12" i="16"/>
  <c r="E8" i="16" l="1"/>
  <c r="E15" i="18" l="1"/>
  <c r="D15" i="18" l="1"/>
  <c r="D12" i="16"/>
  <c r="E9" i="16"/>
  <c r="D9" i="16"/>
  <c r="D7" i="16"/>
  <c r="E7" i="16"/>
  <c r="E12" i="16" s="1"/>
  <c r="C14" i="18" l="1"/>
  <c r="C8" i="18"/>
  <c r="B8" i="18"/>
  <c r="B15" i="18" s="1"/>
  <c r="A3" i="18"/>
  <c r="C12" i="16"/>
  <c r="B12" i="16"/>
  <c r="A3" i="16"/>
  <c r="C15" i="18" l="1"/>
</calcChain>
</file>

<file path=xl/sharedStrings.xml><?xml version="1.0" encoding="utf-8"?>
<sst xmlns="http://schemas.openxmlformats.org/spreadsheetml/2006/main" count="51" uniqueCount="47">
  <si>
    <t>Total études + sorties</t>
  </si>
  <si>
    <t>Sorties (2)</t>
  </si>
  <si>
    <r>
      <t>dont 1</t>
    </r>
    <r>
      <rPr>
        <i/>
        <vertAlign val="superscript"/>
        <sz val="8"/>
        <rFont val="Arial"/>
        <family val="2"/>
      </rPr>
      <t>re</t>
    </r>
    <r>
      <rPr>
        <i/>
        <sz val="8"/>
        <rFont val="Arial"/>
        <family val="2"/>
      </rPr>
      <t xml:space="preserve"> STI (1) /STI2D, STL, STAV</t>
    </r>
  </si>
  <si>
    <r>
      <t>dont 1</t>
    </r>
    <r>
      <rPr>
        <i/>
        <vertAlign val="superscript"/>
        <sz val="8"/>
        <rFont val="Arial"/>
        <family val="2"/>
      </rPr>
      <t>re</t>
    </r>
    <r>
      <rPr>
        <i/>
        <sz val="8"/>
        <rFont val="Arial"/>
        <family val="2"/>
      </rPr>
      <t xml:space="preserve"> STT/STG/STMG</t>
    </r>
  </si>
  <si>
    <t>Réorientation vers la voie professionnelle</t>
  </si>
  <si>
    <t xml:space="preserve">Redoublement </t>
  </si>
  <si>
    <r>
      <rPr>
        <b/>
        <sz val="8"/>
        <rFont val="Arial"/>
        <family val="2"/>
      </rPr>
      <t>2.</t>
    </r>
    <r>
      <rPr>
        <sz val="8"/>
        <rFont val="Arial"/>
        <family val="2"/>
      </rPr>
      <t xml:space="preserve"> Sorties vers les formations sociales ou de la santé, vers le marché du travail ou départs à l’étranger. Voir « Précisions ».</t>
    </r>
  </si>
  <si>
    <t>Seconde GT</t>
  </si>
  <si>
    <t>Second cycle professionnel par voie scolaire</t>
  </si>
  <si>
    <r>
      <rPr>
        <b/>
        <sz val="8"/>
        <rFont val="Arial"/>
        <family val="2"/>
      </rPr>
      <t xml:space="preserve">1. </t>
    </r>
    <r>
      <rPr>
        <sz val="8"/>
        <rFont val="Arial"/>
        <family val="2"/>
      </rPr>
      <t>La réforme du lycée de 2010 a subdivisé la série STI en deux séries (STI2D et STD2A-arts appliqués). À des fins de comparaison, la spécialité STI-arts appliqués a été exclue des données antérieures à la réforme.</t>
    </r>
  </si>
  <si>
    <t>DEPP</t>
  </si>
  <si>
    <t>Sommaire</t>
  </si>
  <si>
    <t>Précisions</t>
  </si>
  <si>
    <r>
      <t>Population concernée</t>
    </r>
    <r>
      <rPr>
        <sz val="8"/>
        <color rgb="FF000000"/>
        <rFont val="Arial"/>
        <family val="2"/>
      </rPr>
      <t xml:space="preserve"> - Élèves de troisième (y compris enseignement adapté) ou de seconde GT inscrits dans un établissement scolaire relevant des ministères en charge de l’Éducation nationale, de l’Agriculture et de la Défense, qui ont poursuivi leurs études l’année suivante dans ces établissements ou dans les centres de formation d’apprentis (CFA). Les EREA et les ULIS sont comptés depuis 2015.</t>
    </r>
  </si>
  <si>
    <r>
      <t>Sorties</t>
    </r>
    <r>
      <rPr>
        <sz val="8"/>
        <color rgb="FF000000"/>
        <rFont val="Arial"/>
        <family val="2"/>
      </rPr>
      <t xml:space="preserve"> - Les élèves de troisième ou de seconde GT non scolarisés l’année suivante dans le périmètre d’observation sont comptabilisés comme « sortis ». Ils ne sont pas pour autant nécessairement sortis du système éducatif : scolarité dans les établissements sanitaires et sociaux, sur le marché du travail ou partis à l’étranger, etc.</t>
    </r>
  </si>
  <si>
    <r>
      <t>Âge théorique, premières et terminales générales et technologiques</t>
    </r>
    <r>
      <rPr>
        <sz val="8"/>
        <color rgb="FF000000"/>
        <rFont val="Arial"/>
        <family val="2"/>
      </rPr>
      <t xml:space="preserve"> - Voir « Glossaire ».</t>
    </r>
  </si>
  <si>
    <r>
      <t>Avertissement</t>
    </r>
    <r>
      <rPr>
        <sz val="8"/>
        <color rgb="FF000000"/>
        <rFont val="Arial"/>
        <family val="2"/>
      </rPr>
      <t xml:space="preserve"> - La population concernée dans cette fiche est plus étendue que dans les autres fiches qui ne couvrent que les établissements relevant du ministère en charge de l’éducation nationale.</t>
    </r>
  </si>
  <si>
    <t>Source</t>
  </si>
  <si>
    <t>- Système d’information SIFA sur la formation des apprentis.</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</si>
  <si>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</si>
  <si>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</si>
  <si>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</si>
  <si>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</si>
  <si>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</si>
  <si>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</si>
  <si>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Évolution des poursuites d'études à l'issue de la troisième, y compris Segpa et agricole, EREA et ULIS</t>
  </si>
  <si>
    <t>Source : DEPP / Systèmes d'information (SI) des ministères chargés de l'Éducation nationale, de l'Agriculture, SI sur la formation des apprentis.</t>
  </si>
  <si>
    <t>- Système d’information Scolarité du ministère chargé de l’Éducation nationale.</t>
  </si>
  <si>
    <t>DGER-MASA, Système d’information du ministère chargé de l'Agriculture.</t>
  </si>
  <si>
    <t>Autres situations</t>
  </si>
  <si>
    <t>Agriculture</t>
  </si>
  <si>
    <r>
      <t>Effectifs en 2</t>
    </r>
    <r>
      <rPr>
        <vertAlign val="superscript"/>
        <sz val="8"/>
        <rFont val="Arial"/>
        <family val="2"/>
      </rPr>
      <t>de</t>
    </r>
    <r>
      <rPr>
        <sz val="8"/>
        <rFont val="Arial"/>
        <family val="2"/>
      </rPr>
      <t xml:space="preserve"> GT à la rentrée</t>
    </r>
    <r>
      <rPr>
        <i/>
        <sz val="8"/>
        <rFont val="Arial"/>
        <family val="2"/>
      </rPr>
      <t xml:space="preserve"> n-1</t>
    </r>
    <r>
      <rPr>
        <sz val="8"/>
        <rFont val="Arial"/>
        <family val="2"/>
      </rPr>
      <t xml:space="preserve"> </t>
    </r>
  </si>
  <si>
    <t>Actualisé le</t>
  </si>
  <si>
    <t>Repères statistiques corses</t>
  </si>
  <si>
    <t>Publication annuelle de la division de la prospective et des statistiques académiques (DPSA) de l'Académie de Corse.</t>
  </si>
  <si>
    <t>https://www.ac-corse.fr/l-academie-en-chiffres-123583</t>
  </si>
  <si>
    <t>[2] Évolution des poursuites d'études à l'issue de la seconde GT</t>
  </si>
  <si>
    <r>
      <t>1</t>
    </r>
    <r>
      <rPr>
        <b/>
        <vertAlign val="superscript"/>
        <sz val="8"/>
        <rFont val="Arial"/>
        <family val="2"/>
      </rPr>
      <t>re</t>
    </r>
    <r>
      <rPr>
        <b/>
        <sz val="8"/>
        <rFont val="Arial"/>
        <family val="2"/>
      </rPr>
      <t xml:space="preserve"> générale      </t>
    </r>
  </si>
  <si>
    <r>
      <t>1</t>
    </r>
    <r>
      <rPr>
        <b/>
        <vertAlign val="superscript"/>
        <sz val="8"/>
        <rFont val="Arial"/>
        <family val="2"/>
      </rPr>
      <t>re</t>
    </r>
    <r>
      <rPr>
        <b/>
        <sz val="8"/>
        <rFont val="Arial"/>
        <family val="2"/>
      </rPr>
      <t xml:space="preserve"> technologique         </t>
    </r>
  </si>
  <si>
    <r>
      <t>2</t>
    </r>
    <r>
      <rPr>
        <b/>
        <vertAlign val="superscript"/>
        <sz val="8"/>
        <rFont val="Arial"/>
        <family val="2"/>
      </rPr>
      <t>de</t>
    </r>
    <r>
      <rPr>
        <b/>
        <sz val="8"/>
        <rFont val="Arial"/>
        <family val="2"/>
      </rPr>
      <t xml:space="preserve"> GT (redoublement)   </t>
    </r>
  </si>
  <si>
    <t>4.13 Les poursuites d’études après la troisième et la seconde GT dans l’enseignement scolaire et l’apprentissage</t>
  </si>
  <si>
    <t>4.13 - Les poursuites d'études après la troisième et la seconde GT dans l'enseignement scolaire et l'apprentissage</t>
  </si>
  <si>
    <t>4.13 Les poursuites d'études après la troisième et la seconde GT dans l'enseignement scolaire et l'apprentissage</t>
  </si>
  <si>
    <t>DPSA, RSC 2023</t>
  </si>
  <si>
    <t>► Champ : Région Corse, ensemble des établissements scolaires  Public + Privé sous et hors contrat.</t>
  </si>
  <si>
    <t>Réorientation voie PRO</t>
  </si>
  <si>
    <t>Évolution 2023/2020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</si>
</sst>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F800]dddd\,\ mmmm\ dd\,\ yyyy"/>
    <numFmt numFmtId="171" formatCode="0.0%"/>
  </numFmts>
  <fonts count="54" x14ac:knownFonts="1">
    <font>
      <sz val="10"/>
      <name val="Arial"/>
    </font>
    <font>
      <sz val="8"/>
      <name val="Arial"/>
      <family val="2"/>
    </font>
    <font>
      <b/>
      <sz val="8"/>
      <name val="Arial"/>
      <family val="2"/>
    </font>
    <font>
      <b/>
      <sz val="8"/>
      <color indexed="12"/>
      <name val="Arial"/>
      <family val="2"/>
    </font>
    <font>
      <i/>
      <sz val="8"/>
      <name val="Arial"/>
      <family val="2"/>
    </font>
    <font>
      <b/>
      <sz val="12"/>
      <name val="Arial"/>
      <family val="2"/>
    </font>
    <font>
      <sz val="8"/>
      <color indexed="10"/>
      <name val="Arial"/>
      <family val="2"/>
    </font>
    <font>
      <u/>
      <sz val="10"/>
      <color indexed="12"/>
      <name val="Arial"/>
      <family val="2"/>
    </font>
    <font>
      <vertAlign val="superscript"/>
      <sz val="8"/>
      <name val="Arial"/>
      <family val="2"/>
    </font>
    <font>
      <i/>
      <vertAlign val="superscript"/>
      <sz val="8"/>
      <name val="Arial"/>
      <family val="2"/>
    </font>
    <font>
      <b/>
      <sz val="11"/>
      <name val="Arial"/>
      <family val="2"/>
    </font>
    <font>
      <b/>
      <sz val="9"/>
      <name val="Arial"/>
      <family val="2"/>
    </font>
    <font>
      <sz val="10"/>
      <name val="Arial"/>
      <family val="2"/>
    </font>
    <font>
      <sz val="8"/>
      <color indexed="8"/>
      <name val="Arial"/>
      <family val="2"/>
    </font>
    <font>
      <b/>
      <sz val="18"/>
      <color indexed="56"/>
      <name val="Cambria"/>
      <family val="2"/>
    </font>
    <font>
      <b/>
      <sz val="10"/>
      <color indexed="9"/>
      <name val="Arial"/>
      <family val="2"/>
    </font>
    <font>
      <b/>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1"/>
      <color theme="1"/>
      <name val="Calibri"/>
      <family val="2"/>
      <scheme val="minor"/>
    </font>
    <font>
      <u/>
      <sz val="11"/>
      <color theme="10"/>
      <name val="Calibri"/>
      <family val="2"/>
      <scheme val="minor"/>
    </font>
    <font>
      <b/>
      <sz val="8"/>
      <color rgb="FF000065"/>
      <name val="Arial"/>
      <family val="2"/>
    </font>
    <font>
      <i/>
      <sz val="10"/>
      <name val="Arial"/>
      <family val="2"/>
    </font>
    <font>
      <b/>
      <sz val="12"/>
      <color rgb="FF000000"/>
      <name val="Arial"/>
      <family val="2"/>
    </font>
    <font>
      <b/>
      <sz val="10"/>
      <color rgb="FF0000FF"/>
      <name val="Arial"/>
      <family val="2"/>
    </font>
    <font>
      <sz val="8"/>
      <color rgb="FF000000"/>
      <name val="Arial"/>
      <family val="2"/>
    </font>
    <font>
      <sz val="8"/>
      <color rgb="FF000065"/>
      <name val="Arial"/>
      <family val="2"/>
    </font>
    <font>
      <b/>
      <sz val="15"/>
      <color theme="3"/>
      <name val="Calibri"/>
      <family val="2"/>
      <scheme val="minor"/>
    </font>
    <font>
      <b/>
      <vertAlign val="superscript"/>
      <sz val="8"/>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s>
  <borders count="29">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style="thin">
        <color indexed="9"/>
      </right>
      <top/>
      <bottom/>
      <diagonal/>
    </border>
    <border>
      <left/>
      <right style="thin">
        <color theme="0"/>
      </right>
      <top/>
      <bottom style="thin">
        <color indexed="12"/>
      </bottom>
      <diagonal/>
    </border>
    <border>
      <left style="thin">
        <color theme="0"/>
      </left>
      <right style="thin">
        <color theme="0"/>
      </right>
      <top/>
      <bottom style="thin">
        <color indexed="12"/>
      </bottom>
      <diagonal/>
    </border>
    <border>
      <left style="thin">
        <color theme="0"/>
      </left>
      <right style="thin">
        <color indexed="9"/>
      </right>
      <top/>
      <bottom style="thin">
        <color indexed="12"/>
      </bottom>
      <diagonal/>
    </border>
    <border>
      <left/>
      <right/>
      <top/>
      <bottom style="thick">
        <color theme="4"/>
      </bottom>
      <diagonal/>
    </border>
    <border>
      <left style="thin">
        <color theme="0"/>
      </left>
      <right/>
      <top/>
      <bottom style="thin">
        <color indexed="12"/>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0"/>
      </left>
      <right style="thin">
        <color indexed="9"/>
      </right>
      <top/>
      <bottom style="thin">
        <color indexed="64"/>
      </bottom>
      <diagonal/>
    </border>
  </borders>
  <cellStyleXfs count="80">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3" borderId="0" applyNumberFormat="0" applyBorder="0" applyAlignment="0" applyProtection="0"/>
    <xf numFmtId="0" fontId="1" fillId="16" borderId="1"/>
    <xf numFmtId="0" fontId="20" fillId="17" borderId="2" applyNumberFormat="0" applyAlignment="0" applyProtection="0"/>
    <xf numFmtId="0" fontId="1" fillId="0" borderId="3"/>
    <xf numFmtId="0" fontId="15" fillId="18" borderId="5" applyNumberFormat="0" applyAlignment="0" applyProtection="0"/>
    <xf numFmtId="0" fontId="21" fillId="19" borderId="0">
      <alignment horizontal="center"/>
    </xf>
    <xf numFmtId="0" fontId="22" fillId="19" borderId="0">
      <alignment horizontal="center" vertical="center"/>
    </xf>
    <xf numFmtId="0" fontId="12" fillId="20" borderId="0">
      <alignment horizontal="center" wrapText="1"/>
    </xf>
    <xf numFmtId="0" fontId="3" fillId="19" borderId="0">
      <alignment horizontal="center"/>
    </xf>
    <xf numFmtId="166" fontId="23" fillId="0" borderId="0" applyFont="0" applyFill="0" applyBorder="0" applyAlignment="0" applyProtection="0"/>
    <xf numFmtId="167" fontId="12" fillId="0" borderId="0" applyFont="0" applyFill="0" applyBorder="0" applyAlignment="0" applyProtection="0"/>
    <xf numFmtId="167" fontId="23" fillId="0" borderId="0" applyFont="0" applyFill="0" applyBorder="0" applyAlignment="0" applyProtection="0"/>
    <xf numFmtId="168" fontId="23" fillId="0" borderId="0" applyFont="0" applyFill="0" applyBorder="0" applyAlignment="0" applyProtection="0"/>
    <xf numFmtId="169" fontId="23" fillId="0" borderId="0" applyFont="0" applyFill="0" applyBorder="0" applyAlignment="0" applyProtection="0"/>
    <xf numFmtId="0" fontId="24" fillId="21" borderId="1" applyBorder="0">
      <protection locked="0"/>
    </xf>
    <xf numFmtId="0" fontId="25" fillId="0" borderId="0" applyNumberFormat="0" applyFill="0" applyBorder="0" applyAlignment="0" applyProtection="0"/>
    <xf numFmtId="0" fontId="13" fillId="19" borderId="3">
      <alignment horizontal="left"/>
    </xf>
    <xf numFmtId="0" fontId="26" fillId="19" borderId="0">
      <alignment horizontal="left"/>
    </xf>
    <xf numFmtId="0" fontId="27" fillId="4" borderId="0" applyNumberFormat="0" applyBorder="0" applyAlignment="0" applyProtection="0"/>
    <xf numFmtId="0" fontId="28" fillId="22" borderId="0">
      <alignment horizontal="right" vertical="top" textRotation="90" wrapText="1"/>
    </xf>
    <xf numFmtId="0" fontId="29" fillId="0" borderId="6" applyNumberFormat="0" applyFill="0" applyAlignment="0" applyProtection="0"/>
    <xf numFmtId="0" fontId="30" fillId="0" borderId="7" applyNumberFormat="0" applyFill="0" applyAlignment="0" applyProtection="0"/>
    <xf numFmtId="0" fontId="31" fillId="0" borderId="8"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7" borderId="2" applyNumberFormat="0" applyAlignment="0" applyProtection="0"/>
    <xf numFmtId="0" fontId="16" fillId="20" borderId="0">
      <alignment horizontal="center"/>
    </xf>
    <xf numFmtId="0" fontId="1" fillId="19" borderId="9">
      <alignment wrapText="1"/>
    </xf>
    <xf numFmtId="0" fontId="34" fillId="19" borderId="10"/>
    <xf numFmtId="0" fontId="34" fillId="19" borderId="11"/>
    <xf numFmtId="0" fontId="1" fillId="19" borderId="12">
      <alignment horizontal="center" wrapText="1"/>
    </xf>
    <xf numFmtId="0" fontId="7" fillId="0" borderId="0" applyNumberFormat="0" applyFill="0" applyBorder="0" applyAlignment="0" applyProtection="0">
      <alignment vertical="top"/>
      <protection locked="0"/>
    </xf>
    <xf numFmtId="0" fontId="45" fillId="0" borderId="0" applyNumberFormat="0" applyFill="0" applyBorder="0" applyAlignment="0" applyProtection="0"/>
    <xf numFmtId="0" fontId="35" fillId="0" borderId="4" applyNumberFormat="0" applyFill="0" applyAlignment="0" applyProtection="0"/>
    <xf numFmtId="0" fontId="12" fillId="0" borderId="0" applyFont="0" applyFill="0" applyBorder="0" applyAlignment="0" applyProtection="0"/>
    <xf numFmtId="0" fontId="36" fillId="23" borderId="0" applyNumberFormat="0" applyBorder="0" applyAlignment="0" applyProtection="0"/>
    <xf numFmtId="0" fontId="37" fillId="0" borderId="0"/>
    <xf numFmtId="0" fontId="44" fillId="0" borderId="0"/>
    <xf numFmtId="0" fontId="12" fillId="0" borderId="0"/>
    <xf numFmtId="0" fontId="17" fillId="0" borderId="0"/>
    <xf numFmtId="0" fontId="12" fillId="0" borderId="0"/>
    <xf numFmtId="0" fontId="12" fillId="0" borderId="0"/>
    <xf numFmtId="0" fontId="17" fillId="0" borderId="0"/>
    <xf numFmtId="0" fontId="44" fillId="0" borderId="0"/>
    <xf numFmtId="0" fontId="12" fillId="0" borderId="0"/>
    <xf numFmtId="0" fontId="38" fillId="17" borderId="13" applyNumberFormat="0" applyAlignment="0" applyProtection="0"/>
    <xf numFmtId="9" fontId="12" fillId="0" borderId="0" applyFont="0" applyFill="0" applyBorder="0" applyAlignment="0" applyProtection="0"/>
    <xf numFmtId="9" fontId="12" fillId="0" borderId="0" applyNumberFormat="0" applyFont="0" applyFill="0" applyBorder="0" applyAlignment="0" applyProtection="0"/>
    <xf numFmtId="9" fontId="12" fillId="0" borderId="0" applyNumberFormat="0" applyFont="0" applyFill="0" applyBorder="0" applyAlignment="0" applyProtection="0"/>
    <xf numFmtId="0" fontId="1" fillId="19" borderId="3"/>
    <xf numFmtId="0" fontId="22" fillId="19" borderId="0">
      <alignment horizontal="right"/>
    </xf>
    <xf numFmtId="0" fontId="39" fillId="24" borderId="0">
      <alignment horizontal="center"/>
    </xf>
    <xf numFmtId="0" fontId="40" fillId="20" borderId="0"/>
    <xf numFmtId="0" fontId="41" fillId="22" borderId="14">
      <alignment horizontal="left" vertical="top" wrapText="1"/>
    </xf>
    <xf numFmtId="0" fontId="41" fillId="22" borderId="15">
      <alignment horizontal="left" vertical="top"/>
    </xf>
    <xf numFmtId="37" fontId="42" fillId="0" borderId="0"/>
    <xf numFmtId="0" fontId="21" fillId="19" borderId="0">
      <alignment horizontal="center"/>
    </xf>
    <xf numFmtId="0" fontId="14" fillId="0" borderId="0" applyNumberFormat="0" applyFill="0" applyBorder="0" applyAlignment="0" applyProtection="0"/>
    <xf numFmtId="0" fontId="2" fillId="19" borderId="0"/>
    <xf numFmtId="0" fontId="43" fillId="0" borderId="0" applyNumberFormat="0" applyFill="0" applyBorder="0" applyAlignment="0" applyProtection="0"/>
    <xf numFmtId="0" fontId="52" fillId="0" borderId="23" applyNumberFormat="0" applyFill="0" applyAlignment="0" applyProtection="0"/>
  </cellStyleXfs>
  <cellXfs count="73">
    <xf numFmtId="0" fontId="0" fillId="0" borderId="0" xfId="0"/>
    <xf numFmtId="0" fontId="1" fillId="0" borderId="0" xfId="0" applyFont="1"/>
    <xf numFmtId="0" fontId="1" fillId="0" borderId="0" xfId="0" applyFont="1" applyFill="1"/>
    <xf numFmtId="0" fontId="5" fillId="0" borderId="0" xfId="0" applyFont="1" applyAlignment="1">
      <alignment vertical="center"/>
    </xf>
    <xf numFmtId="0" fontId="11" fillId="0" borderId="0" xfId="0" applyFont="1" applyAlignment="1"/>
    <xf numFmtId="0" fontId="1" fillId="0" borderId="16" xfId="0" applyFont="1" applyBorder="1"/>
    <xf numFmtId="0" fontId="4" fillId="0" borderId="0" xfId="60" applyFont="1" applyAlignment="1"/>
    <xf numFmtId="0" fontId="5" fillId="0" borderId="0" xfId="57" applyFont="1" applyAlignment="1">
      <alignment vertical="center"/>
    </xf>
    <xf numFmtId="0" fontId="1" fillId="0" borderId="0" xfId="57" applyFont="1"/>
    <xf numFmtId="0" fontId="11" fillId="0" borderId="0" xfId="57" applyFont="1" applyAlignment="1"/>
    <xf numFmtId="0" fontId="1" fillId="0" borderId="0" xfId="57" applyFont="1" applyFill="1"/>
    <xf numFmtId="0" fontId="1" fillId="0" borderId="0" xfId="57" applyFont="1" applyAlignment="1">
      <alignment vertical="center"/>
    </xf>
    <xf numFmtId="0" fontId="1" fillId="0" borderId="20" xfId="57" applyFont="1" applyFill="1" applyBorder="1"/>
    <xf numFmtId="165" fontId="1" fillId="0" borderId="0" xfId="57" applyNumberFormat="1" applyFont="1"/>
    <xf numFmtId="0" fontId="6" fillId="0" borderId="0" xfId="57" applyFont="1"/>
    <xf numFmtId="0" fontId="1" fillId="0" borderId="0" xfId="57" applyFont="1" applyAlignment="1"/>
    <xf numFmtId="0" fontId="1" fillId="21" borderId="0" xfId="57" applyFont="1" applyFill="1"/>
    <xf numFmtId="0" fontId="1" fillId="0" borderId="0" xfId="57" applyFont="1" applyAlignment="1">
      <alignment wrapText="1"/>
    </xf>
    <xf numFmtId="0" fontId="12" fillId="0" borderId="0" xfId="57"/>
    <xf numFmtId="0" fontId="1" fillId="0" borderId="0" xfId="57" applyFont="1" applyAlignment="1">
      <alignment wrapText="1"/>
    </xf>
    <xf numFmtId="0" fontId="47" fillId="0" borderId="0" xfId="59" applyFont="1"/>
    <xf numFmtId="170" fontId="47" fillId="0" borderId="0" xfId="57" applyNumberFormat="1" applyFont="1" applyAlignment="1">
      <alignment horizontal="right" wrapText="1"/>
    </xf>
    <xf numFmtId="0" fontId="48" fillId="0" borderId="0" xfId="57" applyFont="1" applyAlignment="1">
      <alignment vertical="center" wrapText="1"/>
    </xf>
    <xf numFmtId="0" fontId="47" fillId="0" borderId="0" xfId="57" applyFont="1"/>
    <xf numFmtId="0" fontId="12" fillId="0" borderId="0" xfId="57" applyFont="1"/>
    <xf numFmtId="0" fontId="49" fillId="0" borderId="0" xfId="57" applyFont="1" applyFill="1" applyAlignment="1">
      <alignment vertical="center" wrapText="1"/>
    </xf>
    <xf numFmtId="0" fontId="11" fillId="0" borderId="0" xfId="57" applyFont="1" applyAlignment="1">
      <alignment wrapText="1"/>
    </xf>
    <xf numFmtId="0" fontId="49" fillId="0" borderId="0" xfId="57" applyFont="1" applyFill="1" applyAlignment="1">
      <alignment vertical="center"/>
    </xf>
    <xf numFmtId="0" fontId="46" fillId="0" borderId="0" xfId="57" applyFont="1" applyAlignment="1">
      <alignment horizontal="justify" vertical="center" wrapText="1"/>
    </xf>
    <xf numFmtId="0" fontId="49" fillId="0" borderId="0" xfId="57" applyFont="1" applyAlignment="1">
      <alignment vertical="center" wrapText="1"/>
    </xf>
    <xf numFmtId="0" fontId="51" fillId="0" borderId="0" xfId="57" applyFont="1" applyAlignment="1">
      <alignment vertical="center" wrapText="1"/>
    </xf>
    <xf numFmtId="0" fontId="51" fillId="0" borderId="0" xfId="57" quotePrefix="1" applyFont="1" applyAlignment="1">
      <alignment vertical="center" wrapText="1"/>
    </xf>
    <xf numFmtId="0" fontId="2" fillId="0" borderId="0" xfId="57" applyFont="1" applyAlignment="1">
      <alignment horizontal="left"/>
    </xf>
    <xf numFmtId="0" fontId="1" fillId="0" borderId="0" xfId="57" applyFont="1" applyAlignment="1">
      <alignment wrapText="1"/>
    </xf>
    <xf numFmtId="3" fontId="1" fillId="0" borderId="21" xfId="57" applyNumberFormat="1" applyFont="1" applyFill="1" applyBorder="1"/>
    <xf numFmtId="3" fontId="1" fillId="0" borderId="24" xfId="57" applyNumberFormat="1" applyFont="1" applyFill="1" applyBorder="1"/>
    <xf numFmtId="14" fontId="47" fillId="0" borderId="0" xfId="57" applyNumberFormat="1" applyFont="1" applyAlignment="1">
      <alignment horizontal="right" wrapText="1"/>
    </xf>
    <xf numFmtId="0" fontId="52" fillId="0" borderId="23" xfId="79"/>
    <xf numFmtId="0" fontId="12" fillId="0" borderId="0" xfId="59" applyFont="1" applyAlignment="1">
      <alignment horizontal="left" vertical="center" wrapText="1"/>
    </xf>
    <xf numFmtId="0" fontId="7" fillId="0" borderId="0" xfId="50" applyAlignment="1" applyProtection="1">
      <alignment vertical="center" wrapText="1"/>
    </xf>
    <xf numFmtId="165" fontId="4" fillId="0" borderId="18" xfId="57" applyNumberFormat="1" applyFont="1" applyFill="1" applyBorder="1"/>
    <xf numFmtId="0" fontId="4" fillId="0" borderId="16" xfId="57" applyFont="1" applyFill="1" applyBorder="1" applyAlignment="1">
      <alignment horizontal="left" indent="1"/>
    </xf>
    <xf numFmtId="165" fontId="4" fillId="0" borderId="17" xfId="57" applyNumberFormat="1" applyFont="1" applyFill="1" applyBorder="1"/>
    <xf numFmtId="3" fontId="2" fillId="0" borderId="16" xfId="57" applyNumberFormat="1" applyFont="1" applyFill="1" applyBorder="1"/>
    <xf numFmtId="165" fontId="2" fillId="0" borderId="17" xfId="57" applyNumberFormat="1" applyFont="1" applyFill="1" applyBorder="1"/>
    <xf numFmtId="165" fontId="2" fillId="0" borderId="18" xfId="57" applyNumberFormat="1" applyFont="1" applyFill="1" applyBorder="1"/>
    <xf numFmtId="165" fontId="2" fillId="0" borderId="19" xfId="57" applyNumberFormat="1" applyFont="1" applyFill="1" applyBorder="1"/>
    <xf numFmtId="0" fontId="2" fillId="0" borderId="16" xfId="57" applyFont="1" applyFill="1" applyBorder="1"/>
    <xf numFmtId="164" fontId="2" fillId="0" borderId="17" xfId="57" applyNumberFormat="1" applyFont="1" applyFill="1" applyBorder="1"/>
    <xf numFmtId="0" fontId="1" fillId="0" borderId="16" xfId="0" applyFont="1" applyFill="1" applyBorder="1"/>
    <xf numFmtId="165" fontId="1" fillId="0" borderId="18" xfId="0" applyNumberFormat="1" applyFont="1" applyFill="1" applyBorder="1"/>
    <xf numFmtId="0" fontId="2" fillId="0" borderId="16" xfId="0" applyFont="1" applyFill="1" applyBorder="1"/>
    <xf numFmtId="165" fontId="2" fillId="0" borderId="17" xfId="0" applyNumberFormat="1" applyFont="1" applyFill="1" applyBorder="1"/>
    <xf numFmtId="0" fontId="1" fillId="0" borderId="0" xfId="57" applyFont="1" applyAlignment="1">
      <alignment wrapText="1"/>
    </xf>
    <xf numFmtId="0" fontId="2" fillId="0" borderId="25" xfId="57" applyFont="1" applyFill="1" applyBorder="1" applyAlignment="1">
      <alignment vertical="center"/>
    </xf>
    <xf numFmtId="1" fontId="2" fillId="0" borderId="26" xfId="57" applyNumberFormat="1" applyFont="1" applyFill="1" applyBorder="1" applyAlignment="1">
      <alignment horizontal="right" vertical="top" wrapText="1"/>
    </xf>
    <xf numFmtId="1" fontId="2" fillId="0" borderId="27" xfId="57" applyNumberFormat="1" applyFont="1" applyFill="1" applyBorder="1" applyAlignment="1">
      <alignment horizontal="right" vertical="top" wrapText="1"/>
    </xf>
    <xf numFmtId="1" fontId="2" fillId="0" borderId="28" xfId="57" applyNumberFormat="1" applyFont="1" applyFill="1" applyBorder="1" applyAlignment="1">
      <alignment horizontal="right" vertical="top" wrapText="1"/>
    </xf>
    <xf numFmtId="0" fontId="2" fillId="0" borderId="0" xfId="0" applyFont="1" applyFill="1" applyBorder="1"/>
    <xf numFmtId="165" fontId="2" fillId="0" borderId="0" xfId="0" applyNumberFormat="1" applyFont="1" applyFill="1" applyBorder="1"/>
    <xf numFmtId="0" fontId="2" fillId="0" borderId="25" xfId="0" applyFont="1" applyFill="1" applyBorder="1"/>
    <xf numFmtId="0" fontId="2" fillId="0" borderId="27" xfId="0" applyFont="1" applyFill="1" applyBorder="1"/>
    <xf numFmtId="0" fontId="2" fillId="0" borderId="0" xfId="57" applyFont="1" applyAlignment="1">
      <alignment horizontal="left"/>
    </xf>
    <xf numFmtId="0" fontId="1" fillId="0" borderId="0" xfId="57" applyFont="1" applyFill="1" applyAlignment="1">
      <alignment wrapText="1"/>
    </xf>
    <xf numFmtId="0" fontId="2" fillId="0" borderId="0" xfId="57" applyFont="1" applyAlignment="1">
      <alignment horizontal="left"/>
    </xf>
    <xf numFmtId="0" fontId="2" fillId="0" borderId="0" xfId="0" applyFont="1" applyAlignment="1">
      <alignment horizontal="left"/>
    </xf>
    <xf numFmtId="0" fontId="10" fillId="0" borderId="0" xfId="0" applyFont="1" applyAlignment="1">
      <alignment horizontal="left" vertical="center" wrapText="1"/>
    </xf>
    <xf numFmtId="0" fontId="2" fillId="0" borderId="0" xfId="57" applyFont="1" applyAlignment="1">
      <alignment horizontal="left"/>
    </xf>
    <xf numFmtId="0" fontId="4" fillId="0" borderId="0" xfId="60" applyFont="1" applyFill="1" applyAlignment="1">
      <alignment horizontal="justify" vertical="center" wrapText="1"/>
    </xf>
    <xf numFmtId="0" fontId="2" fillId="0" borderId="0" xfId="0" applyFont="1" applyAlignment="1"/>
    <xf numFmtId="171" fontId="1" fillId="0" borderId="22" xfId="57" applyNumberFormat="1" applyFont="1" applyFill="1" applyBorder="1"/>
    <xf numFmtId="171" fontId="2" fillId="0" borderId="17" xfId="57" applyNumberFormat="1" applyFont="1" applyFill="1" applyBorder="1"/>
    <xf numFmtId="0" fontId="10" fillId="0" borderId="0" xfId="57" applyFont="1" applyAlignment="1">
      <alignment horizontal="center" vertical="center" wrapText="1"/>
    </xf>
  </cellXfs>
  <cellStyles count="80">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3" xfId="58"/>
    <cellStyle name="Normal 2_TC_A1" xfId="59"/>
    <cellStyle name="Normal 3" xfId="60"/>
    <cellStyle name="Normal 3 2" xfId="61"/>
    <cellStyle name="Normal 4" xfId="62"/>
    <cellStyle name="Normal 5" xfId="63"/>
    <cellStyle name="Output" xfId="64"/>
    <cellStyle name="Percent 2" xfId="65"/>
    <cellStyle name="Percent_1 SubOverv.USd" xfId="66"/>
    <cellStyle name="Prozent_SubCatperStud" xfId="67"/>
    <cellStyle name="row" xfId="68"/>
    <cellStyle name="RowCodes" xfId="69"/>
    <cellStyle name="Row-Col Headings" xfId="70"/>
    <cellStyle name="RowTitles_CENTRAL_GOVT" xfId="71"/>
    <cellStyle name="RowTitles-Col2" xfId="72"/>
    <cellStyle name="RowTitles-Detail" xfId="73"/>
    <cellStyle name="Standard_Info" xfId="74"/>
    <cellStyle name="temp" xfId="75"/>
    <cellStyle name="Title" xfId="76"/>
    <cellStyle name="title1" xfId="77"/>
    <cellStyle name="Titre 1" xfId="79" builtinId="16"/>
    <cellStyle name="Warning Text" xfId="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'4.13 Graphique 1 '!$A$3</c:f>
          <c:strCache>
            <c:ptCount val="1"/>
            <c:pt idx="0">
              <c:v>[1] Évolution des poursuites d'études à l'issue de la troisième, y compris Segpa et agricole, EREA et ULIS</c:v>
            </c:pt>
          </c:strCache>
        </c:strRef>
      </c:tx>
      <c:layout/>
      <c:overlay val="0"/>
      <c:txPr>
        <a:bodyPr/>
        <a:lstStyle/>
        <a:p>
          <a:pPr>
            <a:defRPr sz="1000" b="1"/>
          </a:pPr>
          <a:endParaRPr lang="fr-FR"/>
        </a:p>
      </c:txPr>
    </c:title>
    <c:autoTitleDeleted val="0"/>
    <c:plotArea>
      <c:layout>
        <c:manualLayout>
          <c:layoutTarget val="inner"/>
          <c:xMode val="edge"/>
          <c:yMode val="edge"/>
          <c:x val="7.2572563326944839E-2"/>
          <c:y val="7.8919182721207473E-2"/>
          <c:w val="0.89339335948050635"/>
          <c:h val="0.88143224119155383"/>
        </c:manualLayout>
      </c:layout>
      <c:lineChart>
        <c:grouping val="standard"/>
        <c:varyColors val="0"/>
        <c:ser>
          <c:idx val="0"/>
          <c:order val="0"/>
          <c:tx>
            <c:strRef>
              <c:f>'4.13 Graphique 1 '!$A$6</c:f>
              <c:strCache>
                <c:ptCount val="1"/>
                <c:pt idx="0">
                  <c:v>Seconde GT</c:v>
                </c:pt>
              </c:strCache>
            </c:strRef>
          </c:tx>
          <c:spPr>
            <a:ln>
              <a:solidFill>
                <a:srgbClr val="002060"/>
              </a:solidFill>
            </a:ln>
          </c:spPr>
          <c:marker>
            <c:symbol val="none"/>
          </c:marker>
          <c:dLbls>
            <c:dLbl>
              <c:idx val="5"/>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96-4A6A-B2A2-F3283050EC9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'4.13 Graphique 1 '!$B$5:$G$5</c:f>
              <c:numCache>
                <c:formatCode>General</c:formatCode>
                <c:ptCount val="6"/>
                <c:pt idx="0">
                  <c:v>2020</c:v>
                </c:pt>
                <c:pt idx="1">
                  <c:v>2021</c:v>
                </c:pt>
                <c:pt idx="2">
                  <c:v>2022</c:v>
                </c:pt>
                <c:pt idx="3">
                  <c:v>2023</c:v>
                </c:pt>
                <c:pt idx="4">
                  <c:v>2024</c:v>
                </c:pt>
                <c:pt idx="5">
                  <c:v>2025</c:v>
                </c:pt>
              </c:numCache>
            </c:numRef>
          </c:cat>
          <c:val>
            <c:numRef>
              <c:f>'4.13 Graphique 1 '!$B$6:$G$6</c:f>
              <c:numCache>
                <c:formatCode>General</c:formatCode>
                <c:ptCount val="6"/>
                <c:pt idx="0" formatCode="0.0">
                  <c:v>69.3</c:v>
                </c:pt>
                <c:pt idx="1">
                  <c:v>71.400000000000006</c:v>
                </c:pt>
                <c:pt idx="2">
                  <c:v>68.400000000000006</c:v>
                </c:pt>
                <c:pt idx="3">
                  <c:v>68.900000000000006</c:v>
                </c:pt>
                <c:pt idx="4">
                  <c:v>68.599999999999994</c:v>
                </c:pt>
                <c:pt idx="5">
                  <c:v>68.8</c:v>
                </c:pt>
              </c:numCache>
            </c:numRef>
          </c:val>
          <c:smooth val="0"/>
          <c:extLst>
            <c:ext xmlns:c16="http://schemas.microsoft.com/office/drawing/2014/chart" uri="{C3380CC4-5D6E-409C-BE32-E72D297353CC}">
              <c16:uniqueId val="{00000001-91AF-4481-8BA0-B0ADDC12C0D9}"/>
            </c:ext>
          </c:extLst>
        </c:ser>
        <c:ser>
          <c:idx val="1"/>
          <c:order val="1"/>
          <c:tx>
            <c:strRef>
              <c:f>'4.13 Graphique 1 '!$A$7</c:f>
              <c:strCache>
                <c:ptCount val="1"/>
                <c:pt idx="0">
                  <c:v>Second cycle professionnel par voie scolaire</c:v>
                </c:pt>
              </c:strCache>
            </c:strRef>
          </c:tx>
          <c:spPr>
            <a:ln>
              <a:solidFill>
                <a:srgbClr val="00C8FF"/>
              </a:solidFill>
            </a:ln>
          </c:spPr>
          <c:marker>
            <c:symbol val="none"/>
          </c:marker>
          <c:dLbls>
            <c:dLbl>
              <c:idx val="0"/>
              <c:layout>
                <c:manualLayout>
                  <c:x val="-5.8672264181263055E-2"/>
                  <c:y val="-2.6396018679483248E-2"/>
                </c:manualLayout>
              </c:layout>
              <c:spPr>
                <a:noFill/>
                <a:ln>
                  <a:noFill/>
                </a:ln>
                <a:effectLst/>
              </c:spPr>
              <c:txPr>
                <a:bodyPr wrap="square" lIns="38100" tIns="19050" rIns="38100" bIns="19050" anchor="ctr" anchorCtr="0">
                  <a:noAutofit/>
                </a:bodyPr>
                <a:lstStyle/>
                <a:p>
                  <a:pPr algn="l">
                    <a:defRPr/>
                  </a:pPr>
                  <a:endParaRPr lang="fr-FR"/>
                </a:p>
              </c:txPr>
              <c:dLblPos val="r"/>
              <c:showLegendKey val="0"/>
              <c:showVal val="0"/>
              <c:showCatName val="0"/>
              <c:showSerName val="1"/>
              <c:showPercent val="0"/>
              <c:showBubbleSize val="0"/>
              <c:extLst>
                <c:ext xmlns:c15="http://schemas.microsoft.com/office/drawing/2012/chart" uri="{CE6537A1-D6FC-4f65-9D91-7224C49458BB}">
                  <c15:layout>
                    <c:manualLayout>
                      <c:w val="0.37957482993197278"/>
                      <c:h val="2.8982683982683981E-2"/>
                    </c:manualLayout>
                  </c15:layout>
                </c:ext>
                <c:ext xmlns:c16="http://schemas.microsoft.com/office/drawing/2014/chart" uri="{C3380CC4-5D6E-409C-BE32-E72D297353CC}">
                  <c16:uniqueId val="{00000001-4FEA-49F7-A3F6-A20A56A6F550}"/>
                </c:ext>
              </c:extLst>
            </c:dLbl>
            <c:dLbl>
              <c:idx val="5"/>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296-4A6A-B2A2-F3283050EC99}"/>
                </c:ext>
              </c:extLst>
            </c:dLbl>
            <c:dLbl>
              <c:idx val="6"/>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FEA-49F7-A3F6-A20A56A6F550}"/>
                </c:ext>
              </c:extLst>
            </c:dLbl>
            <c:dLbl>
              <c:idx val="14"/>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AF-4481-8BA0-B0ADDC12C0D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'4.13 Graphique 1 '!$B$5:$G$5</c:f>
              <c:numCache>
                <c:formatCode>General</c:formatCode>
                <c:ptCount val="6"/>
                <c:pt idx="0">
                  <c:v>2020</c:v>
                </c:pt>
                <c:pt idx="1">
                  <c:v>2021</c:v>
                </c:pt>
                <c:pt idx="2">
                  <c:v>2022</c:v>
                </c:pt>
                <c:pt idx="3">
                  <c:v>2023</c:v>
                </c:pt>
                <c:pt idx="4">
                  <c:v>2024</c:v>
                </c:pt>
                <c:pt idx="5">
                  <c:v>2025</c:v>
                </c:pt>
              </c:numCache>
            </c:numRef>
          </c:cat>
          <c:val>
            <c:numRef>
              <c:f>'4.13 Graphique 1 '!$B$7:$G$7</c:f>
              <c:numCache>
                <c:formatCode>General</c:formatCode>
                <c:ptCount val="6"/>
                <c:pt idx="0" formatCode="0.0">
                  <c:v>22.3</c:v>
                </c:pt>
                <c:pt idx="1">
                  <c:v>19.100000000000001</c:v>
                </c:pt>
                <c:pt idx="2">
                  <c:v>22.1</c:v>
                </c:pt>
                <c:pt idx="3">
                  <c:v>21.799999999999997</c:v>
                </c:pt>
                <c:pt idx="4">
                  <c:v>20.9</c:v>
                </c:pt>
                <c:pt idx="5">
                  <c:v>20.9</c:v>
                </c:pt>
              </c:numCache>
            </c:numRef>
          </c:val>
          <c:smooth val="0"/>
          <c:extLst>
            <c:ext xmlns:c16="http://schemas.microsoft.com/office/drawing/2014/chart" uri="{C3380CC4-5D6E-409C-BE32-E72D297353CC}">
              <c16:uniqueId val="{00000003-91AF-4481-8BA0-B0ADDC12C0D9}"/>
            </c:ext>
          </c:extLst>
        </c:ser>
        <c:ser>
          <c:idx val="2"/>
          <c:order val="2"/>
          <c:tx>
            <c:strRef>
              <c:f>'4.13 Graphique 1 '!$A$8</c:f>
              <c:strCache>
                <c:ptCount val="1"/>
                <c:pt idx="0">
                  <c:v>Réorientation voie PRO</c:v>
                </c:pt>
              </c:strCache>
            </c:strRef>
          </c:tx>
          <c:spPr>
            <a:ln>
              <a:solidFill>
                <a:schemeClr val="tx2">
                  <a:lumMod val="60000"/>
                  <a:lumOff val="40000"/>
                </a:schemeClr>
              </a:solidFill>
            </a:ln>
          </c:spPr>
          <c:marker>
            <c:symbol val="none"/>
          </c:marker>
          <c:dLbls>
            <c:dLbl>
              <c:idx val="2"/>
              <c:layout>
                <c:manualLayout>
                  <c:x val="-1.9719454711018266E-2"/>
                  <c:y val="-1.0427670810240885E-2"/>
                </c:manualLayout>
              </c:layout>
              <c:spPr>
                <a:noFill/>
                <a:ln>
                  <a:noFill/>
                </a:ln>
                <a:effectLst/>
              </c:spPr>
              <c:txPr>
                <a:bodyPr wrap="square" lIns="38100" tIns="19050" rIns="38100" bIns="19050" anchor="ctr" anchorCtr="0">
                  <a:noAutofit/>
                </a:bodyPr>
                <a:lstStyle/>
                <a:p>
                  <a:pPr algn="l">
                    <a:defRPr/>
                  </a:pPr>
                  <a:endParaRPr lang="fr-FR"/>
                </a:p>
              </c:txPr>
              <c:dLblPos val="r"/>
              <c:showLegendKey val="0"/>
              <c:showVal val="0"/>
              <c:showCatName val="0"/>
              <c:showSerName val="1"/>
              <c:showPercent val="0"/>
              <c:showBubbleSize val="0"/>
              <c:extLst>
                <c:ext xmlns:c15="http://schemas.microsoft.com/office/drawing/2012/chart" uri="{CE6537A1-D6FC-4f65-9D91-7224C49458BB}">
                  <c15:layout>
                    <c:manualLayout>
                      <c:w val="0.41528911564625848"/>
                      <c:h val="2.0554350584499191E-2"/>
                    </c:manualLayout>
                  </c15:layout>
                </c:ext>
                <c:ext xmlns:c16="http://schemas.microsoft.com/office/drawing/2014/chart" uri="{C3380CC4-5D6E-409C-BE32-E72D297353CC}">
                  <c16:uniqueId val="{00000005-4FEA-49F7-A3F6-A20A56A6F550}"/>
                </c:ext>
              </c:extLst>
            </c:dLbl>
            <c:dLbl>
              <c:idx val="5"/>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296-4A6A-B2A2-F3283050EC99}"/>
                </c:ext>
              </c:extLst>
            </c:dLbl>
            <c:dLbl>
              <c:idx val="6"/>
              <c:layout>
                <c:manualLayout>
                  <c:x val="-2.0514489260271038E-2"/>
                  <c:y val="-8.9918345663190617E-3"/>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FEA-49F7-A3F6-A20A56A6F550}"/>
                </c:ext>
              </c:extLst>
            </c:dLbl>
            <c:dLbl>
              <c:idx val="14"/>
              <c:layout>
                <c:manualLayout>
                  <c:x val="-8.5543874237614645E-17"/>
                  <c:y val="-1.0282776349614395E-2"/>
                </c:manualLayout>
              </c:layout>
              <c:spPr>
                <a:noFill/>
                <a:ln w="25400">
                  <a:noFill/>
                </a:ln>
              </c:spPr>
              <c:txPr>
                <a:bodyPr/>
                <a:lstStyle/>
                <a:p>
                  <a:pPr>
                    <a:defRPr sz="800" b="0" i="0" u="none" strike="noStrike" baseline="0">
                      <a:solidFill>
                        <a:srgbClr val="000000"/>
                      </a:solidFill>
                      <a:latin typeface="Arial"/>
                      <a:ea typeface="Arial"/>
                      <a:cs typeface="Arial"/>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AF-4481-8BA0-B0ADDC12C0D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'4.13 Graphique 1 '!$B$5:$G$5</c:f>
              <c:numCache>
                <c:formatCode>General</c:formatCode>
                <c:ptCount val="6"/>
                <c:pt idx="0">
                  <c:v>2020</c:v>
                </c:pt>
                <c:pt idx="1">
                  <c:v>2021</c:v>
                </c:pt>
                <c:pt idx="2">
                  <c:v>2022</c:v>
                </c:pt>
                <c:pt idx="3">
                  <c:v>2023</c:v>
                </c:pt>
                <c:pt idx="4">
                  <c:v>2024</c:v>
                </c:pt>
                <c:pt idx="5">
                  <c:v>2025</c:v>
                </c:pt>
              </c:numCache>
            </c:numRef>
          </c:cat>
          <c:val>
            <c:numRef>
              <c:f>'4.13 Graphique 1 '!$B$8:$G$8</c:f>
              <c:numCache>
                <c:formatCode>General</c:formatCode>
                <c:ptCount val="6"/>
                <c:pt idx="0" formatCode="0.0">
                  <c:v>3.7</c:v>
                </c:pt>
                <c:pt idx="1">
                  <c:v>4.3</c:v>
                </c:pt>
                <c:pt idx="2">
                  <c:v>4</c:v>
                </c:pt>
                <c:pt idx="3">
                  <c:v>1.9000000000000001</c:v>
                </c:pt>
                <c:pt idx="4">
                  <c:v>3.4</c:v>
                </c:pt>
                <c:pt idx="5">
                  <c:v>2.8</c:v>
                </c:pt>
              </c:numCache>
            </c:numRef>
          </c:val>
          <c:smooth val="0"/>
          <c:extLst>
            <c:ext xmlns:c16="http://schemas.microsoft.com/office/drawing/2014/chart" uri="{C3380CC4-5D6E-409C-BE32-E72D297353CC}">
              <c16:uniqueId val="{00000005-91AF-4481-8BA0-B0ADDC12C0D9}"/>
            </c:ext>
          </c:extLst>
        </c:ser>
        <c:ser>
          <c:idx val="4"/>
          <c:order val="3"/>
          <c:tx>
            <c:strRef>
              <c:f>'4.13 Graphique 1 '!$A$9</c:f>
              <c:strCache>
                <c:ptCount val="1"/>
                <c:pt idx="0">
                  <c:v>Agriculture</c:v>
                </c:pt>
              </c:strCache>
            </c:strRef>
          </c:tx>
          <c:spPr>
            <a:ln>
              <a:solidFill>
                <a:srgbClr val="650CE8"/>
              </a:solidFill>
            </a:ln>
          </c:spPr>
          <c:marker>
            <c:symbol val="none"/>
          </c:marker>
          <c:cat>
            <c:numRef>
              <c:f>'4.13 Graphique 1 '!$B$5:$G$5</c:f>
              <c:numCache>
                <c:formatCode>General</c:formatCode>
                <c:ptCount val="6"/>
                <c:pt idx="0">
                  <c:v>2020</c:v>
                </c:pt>
                <c:pt idx="1">
                  <c:v>2021</c:v>
                </c:pt>
                <c:pt idx="2">
                  <c:v>2022</c:v>
                </c:pt>
                <c:pt idx="3">
                  <c:v>2023</c:v>
                </c:pt>
                <c:pt idx="4">
                  <c:v>2024</c:v>
                </c:pt>
                <c:pt idx="5">
                  <c:v>2025</c:v>
                </c:pt>
              </c:numCache>
            </c:numRef>
          </c:cat>
          <c:val>
            <c:numRef>
              <c:f>'4.13 Graphique 1 '!$B$9:$G$9</c:f>
              <c:numCache>
                <c:formatCode>General</c:formatCode>
                <c:ptCount val="6"/>
                <c:pt idx="0" formatCode="0.0">
                  <c:v>2</c:v>
                </c:pt>
                <c:pt idx="1">
                  <c:v>1.7</c:v>
                </c:pt>
                <c:pt idx="2">
                  <c:v>1.8</c:v>
                </c:pt>
                <c:pt idx="3">
                  <c:v>1.5</c:v>
                </c:pt>
                <c:pt idx="4">
                  <c:v>1.7</c:v>
                </c:pt>
                <c:pt idx="5">
                  <c:v>1.4</c:v>
                </c:pt>
              </c:numCache>
            </c:numRef>
          </c:val>
          <c:smooth val="0"/>
          <c:extLst>
            <c:ext xmlns:c16="http://schemas.microsoft.com/office/drawing/2014/chart" uri="{C3380CC4-5D6E-409C-BE32-E72D297353CC}">
              <c16:uniqueId val="{00000007-91AF-4481-8BA0-B0ADDC12C0D9}"/>
            </c:ext>
          </c:extLst>
        </c:ser>
        <c:ser>
          <c:idx val="5"/>
          <c:order val="4"/>
          <c:tx>
            <c:strRef>
              <c:f>'4.13 Graphique 1 '!$A$10</c:f>
              <c:strCache>
                <c:ptCount val="1"/>
                <c:pt idx="0">
                  <c:v>Redoublement </c:v>
                </c:pt>
              </c:strCache>
            </c:strRef>
          </c:tx>
          <c:spPr>
            <a:ln w="28575">
              <a:solidFill>
                <a:schemeClr val="accent1">
                  <a:lumMod val="60000"/>
                  <a:lumOff val="40000"/>
                </a:schemeClr>
              </a:solidFill>
            </a:ln>
          </c:spPr>
          <c:marker>
            <c:symbol val="none"/>
          </c:marker>
          <c:dLbls>
            <c:dLbl>
              <c:idx val="0"/>
              <c:layout>
                <c:manualLayout>
                  <c:x val="-7.4013605442176889E-2"/>
                  <c:y val="-9.3057126550269466E-3"/>
                </c:manualLayout>
              </c:layout>
              <c:spPr>
                <a:noFill/>
                <a:ln>
                  <a:noFill/>
                </a:ln>
                <a:effectLst/>
              </c:spPr>
              <c:txPr>
                <a:bodyPr wrap="square" lIns="38100" tIns="19050" rIns="38100" bIns="19050" anchor="ctr" anchorCtr="0">
                  <a:spAutoFit/>
                </a:bodyPr>
                <a:lstStyle/>
                <a:p>
                  <a:pPr algn="l">
                    <a:defRPr/>
                  </a:pPr>
                  <a:endParaRPr lang="fr-FR"/>
                </a:p>
              </c:txPr>
              <c:dLblPos val="r"/>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3-4FEA-49F7-A3F6-A20A56A6F550}"/>
                </c:ext>
              </c:extLst>
            </c:dLbl>
            <c:dLbl>
              <c:idx val="5"/>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296-4A6A-B2A2-F3283050EC99}"/>
                </c:ext>
              </c:extLst>
            </c:dLbl>
            <c:dLbl>
              <c:idx val="6"/>
              <c:layout>
                <c:manualLayout>
                  <c:x val="1.6894320873226072E-2"/>
                  <c:y val="3.5585884463473945E-3"/>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FEA-49F7-A3F6-A20A56A6F550}"/>
                </c:ext>
              </c:extLst>
            </c:dLbl>
            <c:dLbl>
              <c:idx val="14"/>
              <c:layout>
                <c:manualLayout>
                  <c:x val="-8.5543874237614645E-17"/>
                  <c:y val="0"/>
                </c:manualLayout>
              </c:layout>
              <c:spPr>
                <a:noFill/>
                <a:ln w="25400">
                  <a:noFill/>
                </a:ln>
              </c:spPr>
              <c:txPr>
                <a:bodyPr/>
                <a:lstStyle/>
                <a:p>
                  <a:pPr>
                    <a:defRPr sz="800" b="0" i="0" u="none" strike="noStrike" baseline="0">
                      <a:solidFill>
                        <a:srgbClr val="000000"/>
                      </a:solidFill>
                      <a:latin typeface="Arial"/>
                      <a:ea typeface="Arial"/>
                      <a:cs typeface="Arial"/>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1AF-4481-8BA0-B0ADDC12C0D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'4.13 Graphique 1 '!$B$5:$G$5</c:f>
              <c:numCache>
                <c:formatCode>General</c:formatCode>
                <c:ptCount val="6"/>
                <c:pt idx="0">
                  <c:v>2020</c:v>
                </c:pt>
                <c:pt idx="1">
                  <c:v>2021</c:v>
                </c:pt>
                <c:pt idx="2">
                  <c:v>2022</c:v>
                </c:pt>
                <c:pt idx="3">
                  <c:v>2023</c:v>
                </c:pt>
                <c:pt idx="4">
                  <c:v>2024</c:v>
                </c:pt>
                <c:pt idx="5">
                  <c:v>2025</c:v>
                </c:pt>
              </c:numCache>
            </c:numRef>
          </c:cat>
          <c:val>
            <c:numRef>
              <c:f>'4.13 Graphique 1 '!$B$10:$G$10</c:f>
              <c:numCache>
                <c:formatCode>General</c:formatCode>
                <c:ptCount val="6"/>
                <c:pt idx="0" formatCode="0.0">
                  <c:v>1.2</c:v>
                </c:pt>
                <c:pt idx="1">
                  <c:v>1.3</c:v>
                </c:pt>
                <c:pt idx="2">
                  <c:v>1.4</c:v>
                </c:pt>
                <c:pt idx="3">
                  <c:v>1.6</c:v>
                </c:pt>
                <c:pt idx="4">
                  <c:v>1.1000000000000001</c:v>
                </c:pt>
                <c:pt idx="5">
                  <c:v>1.2</c:v>
                </c:pt>
              </c:numCache>
            </c:numRef>
          </c:val>
          <c:smooth val="0"/>
          <c:extLst>
            <c:ext xmlns:c16="http://schemas.microsoft.com/office/drawing/2014/chart" uri="{C3380CC4-5D6E-409C-BE32-E72D297353CC}">
              <c16:uniqueId val="{00000009-91AF-4481-8BA0-B0ADDC12C0D9}"/>
            </c:ext>
          </c:extLst>
        </c:ser>
        <c:ser>
          <c:idx val="3"/>
          <c:order val="5"/>
          <c:tx>
            <c:strRef>
              <c:f>'4.13 Graphique 1 '!$A$11</c:f>
              <c:strCache>
                <c:ptCount val="1"/>
                <c:pt idx="0">
                  <c:v>Autres situations</c:v>
                </c:pt>
              </c:strCache>
            </c:strRef>
          </c:tx>
          <c:marker>
            <c:symbol val="none"/>
          </c:marker>
          <c:cat>
            <c:numRef>
              <c:f>'4.13 Graphique 1 '!$B$5:$G$5</c:f>
              <c:numCache>
                <c:formatCode>General</c:formatCode>
                <c:ptCount val="6"/>
                <c:pt idx="0">
                  <c:v>2020</c:v>
                </c:pt>
                <c:pt idx="1">
                  <c:v>2021</c:v>
                </c:pt>
                <c:pt idx="2">
                  <c:v>2022</c:v>
                </c:pt>
                <c:pt idx="3">
                  <c:v>2023</c:v>
                </c:pt>
                <c:pt idx="4">
                  <c:v>2024</c:v>
                </c:pt>
                <c:pt idx="5">
                  <c:v>2025</c:v>
                </c:pt>
              </c:numCache>
            </c:numRef>
          </c:cat>
          <c:val>
            <c:numRef>
              <c:f>'4.13 Graphique 1 '!$B$11:$G$11</c:f>
              <c:numCache>
                <c:formatCode>General</c:formatCode>
                <c:ptCount val="6"/>
                <c:pt idx="0" formatCode="0.0">
                  <c:v>1.5</c:v>
                </c:pt>
                <c:pt idx="1">
                  <c:v>2.2000000000000002</c:v>
                </c:pt>
                <c:pt idx="2">
                  <c:v>2.2999999999999998</c:v>
                </c:pt>
                <c:pt idx="3">
                  <c:v>4.3</c:v>
                </c:pt>
                <c:pt idx="4">
                  <c:v>4.3000000000000007</c:v>
                </c:pt>
                <c:pt idx="5">
                  <c:v>4.9000000000000057</c:v>
                </c:pt>
              </c:numCache>
            </c:numRef>
          </c:val>
          <c:smooth val="0"/>
          <c:extLst>
            <c:ext xmlns:c16="http://schemas.microsoft.com/office/drawing/2014/chart" uri="{C3380CC4-5D6E-409C-BE32-E72D297353CC}">
              <c16:uniqueId val="{00000000-D715-40C4-8B3F-066C08203BE6}"/>
            </c:ext>
          </c:extLst>
        </c:ser>
        <c:dLbls>
          <c:showLegendKey val="0"/>
          <c:showVal val="0"/>
          <c:showCatName val="0"/>
          <c:showSerName val="0"/>
          <c:showPercent val="0"/>
          <c:showBubbleSize val="0"/>
        </c:dLbls>
        <c:smooth val="0"/>
        <c:axId val="447759536"/>
        <c:axId val="1"/>
      </c:lineChart>
      <c:catAx>
        <c:axId val="447759536"/>
        <c:scaling>
          <c:orientation val="minMax"/>
        </c:scaling>
        <c:delete val="0"/>
        <c:axPos val="b"/>
        <c:numFmt formatCode="General" sourceLinked="1"/>
        <c:majorTickMark val="out"/>
        <c:minorTickMark val="none"/>
        <c:tickLblPos val="nextTo"/>
        <c:spPr>
          <a:ln>
            <a:solidFill>
              <a:schemeClr val="accent1"/>
            </a:solidFill>
          </a:ln>
        </c:spPr>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0"/>
      </c:catAx>
      <c:valAx>
        <c:axId val="1"/>
        <c:scaling>
          <c:orientation val="minMax"/>
        </c:scaling>
        <c:delete val="0"/>
        <c:axPos val="l"/>
        <c:numFmt formatCode="0.0"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447759536"/>
        <c:crosses val="autoZero"/>
        <c:crossBetween val="between"/>
      </c:valAx>
      <c:spPr>
        <a:ln w="6350" cmpd="sng">
          <a:prstDash val="sysDot"/>
        </a:ln>
      </c:spPr>
    </c:plotArea>
    <c:legend>
      <c:legendPos val="r"/>
      <c:layout/>
      <c:overlay val="0"/>
    </c:legend>
    <c:plotVisOnly val="1"/>
    <c:dispBlanksAs val="gap"/>
    <c:showDLblsOverMax val="0"/>
  </c:chart>
  <c:spPr>
    <a:ln>
      <a:noFill/>
    </a:ln>
  </c:spPr>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781049</xdr:colOff>
      <xdr:row>18</xdr:row>
      <xdr:rowOff>95250</xdr:rowOff>
    </xdr:from>
    <xdr:to>
      <xdr:col>7</xdr:col>
      <xdr:colOff>85724</xdr:colOff>
      <xdr:row>55</xdr:row>
      <xdr:rowOff>76200</xdr:rowOff>
    </xdr:to>
    <xdr:graphicFrame macro="">
      <xdr:nvGraphicFramePr>
        <xdr:cNvPr id="1228" name="Graphique 2">
          <a:extLst>
            <a:ext uri="{FF2B5EF4-FFF2-40B4-BE49-F238E27FC236}">
              <a16:creationId xmlns:a16="http://schemas.microsoft.com/office/drawing/2014/main" id="{00000000-0008-0000-0100-0000CC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0.93842</cdr:x>
      <cdr:y>0.05896</cdr:y>
    </cdr:from>
    <cdr:to>
      <cdr:x>0.98387</cdr:x>
      <cdr:y>0.10431</cdr:y>
    </cdr:to>
    <cdr:sp macro="" textlink="">
      <cdr:nvSpPr>
        <cdr:cNvPr id="3" name="ZoneTexte 2"/>
        <cdr:cNvSpPr txBox="1"/>
      </cdr:nvSpPr>
      <cdr:spPr>
        <a:xfrm xmlns:a="http://schemas.openxmlformats.org/drawingml/2006/main">
          <a:off x="6096000" y="247650"/>
          <a:ext cx="2952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2">
    <pageSetUpPr fitToPage="1"/>
  </sheetPr>
  <dimension ref="A1:A95"/>
  <sheetViews>
    <sheetView showGridLines="0" zoomScaleNormal="100" zoomScaleSheetLayoutView="110" workbookViewId="0">
      <selection activeCell="A4" sqref="A4"/>
    </sheetView>
  </sheetViews>
  <sheetFormatPr baseColWidth="10" defaultRowHeight="12.75" x14ac:dyDescent="0.2"/>
  <cols>
    <col min="1" max="1" width="90.7109375" style="18" customWidth="1"/>
    <col min="2" max="16384" width="11.42578125" style="18"/>
  </cols>
  <sheetData>
    <row r="1" spans="1:1" x14ac:dyDescent="0.2">
      <c r="A1" s="20" t="s">
        <v>43</v>
      </c>
    </row>
    <row r="2" spans="1:1" x14ac:dyDescent="0.2">
      <c r="A2" s="21" t="s">
        <v>32</v>
      </c>
    </row>
    <row r="3" spans="1:1" x14ac:dyDescent="0.2">
      <c r="A3" s="36">
        <v>46009</v>
      </c>
    </row>
    <row r="4" spans="1:1" ht="20.25" thickBot="1" x14ac:dyDescent="0.35">
      <c r="A4" s="37" t="s">
        <v>33</v>
      </c>
    </row>
    <row r="5" spans="1:1" ht="13.5" thickTop="1" x14ac:dyDescent="0.2"/>
    <row r="6" spans="1:1" ht="25.5" x14ac:dyDescent="0.2">
      <c r="A6" s="38" t="s">
        <v>34</v>
      </c>
    </row>
    <row r="7" spans="1:1" ht="102" customHeight="1" x14ac:dyDescent="0.2">
      <c r="A7" s="39" t="s">
        <v>35</v>
      </c>
    </row>
    <row r="9" spans="1:1" ht="31.5" x14ac:dyDescent="0.2">
      <c r="A9" s="22" t="s">
        <v>40</v>
      </c>
    </row>
    <row r="10" spans="1:1" x14ac:dyDescent="0.2">
      <c r="A10" s="23"/>
    </row>
    <row r="11" spans="1:1" x14ac:dyDescent="0.2">
      <c r="A11" s="23"/>
    </row>
    <row r="12" spans="1:1" x14ac:dyDescent="0.2">
      <c r="A12" s="23"/>
    </row>
    <row r="13" spans="1:1" s="24" customFormat="1" ht="34.9" customHeight="1" x14ac:dyDescent="0.2"/>
    <row r="14" spans="1:1" ht="35.1" customHeight="1" x14ac:dyDescent="0.2">
      <c r="A14" s="25" t="s">
        <v>11</v>
      </c>
    </row>
    <row r="15" spans="1:1" x14ac:dyDescent="0.2">
      <c r="A15" s="26" t="s">
        <v>25</v>
      </c>
    </row>
    <row r="16" spans="1:1" x14ac:dyDescent="0.2">
      <c r="A16" s="26" t="s">
        <v>36</v>
      </c>
    </row>
    <row r="17" spans="1:1" x14ac:dyDescent="0.2">
      <c r="A17" s="26"/>
    </row>
    <row r="18" spans="1:1" x14ac:dyDescent="0.2">
      <c r="A18" s="26"/>
    </row>
    <row r="19" spans="1:1" x14ac:dyDescent="0.2">
      <c r="A19" s="26"/>
    </row>
    <row r="20" spans="1:1" ht="35.1" customHeight="1" x14ac:dyDescent="0.2">
      <c r="A20" s="27" t="s">
        <v>12</v>
      </c>
    </row>
    <row r="21" spans="1:1" ht="45" x14ac:dyDescent="0.2">
      <c r="A21" s="28" t="s">
        <v>13</v>
      </c>
    </row>
    <row r="22" spans="1:1" ht="33.75" x14ac:dyDescent="0.2">
      <c r="A22" s="28" t="s">
        <v>14</v>
      </c>
    </row>
    <row r="23" spans="1:1" x14ac:dyDescent="0.2">
      <c r="A23" s="28" t="s">
        <v>15</v>
      </c>
    </row>
    <row r="24" spans="1:1" ht="22.5" x14ac:dyDescent="0.2">
      <c r="A24" s="28" t="s">
        <v>16</v>
      </c>
    </row>
    <row r="25" spans="1:1" ht="35.1" customHeight="1" x14ac:dyDescent="0.2">
      <c r="A25" s="29" t="s">
        <v>17</v>
      </c>
    </row>
    <row r="26" spans="1:1" x14ac:dyDescent="0.2">
      <c r="A26" s="30" t="s">
        <v>10</v>
      </c>
    </row>
    <row r="27" spans="1:1" x14ac:dyDescent="0.2">
      <c r="A27" s="31" t="s">
        <v>27</v>
      </c>
    </row>
    <row r="28" spans="1:1" x14ac:dyDescent="0.2">
      <c r="A28" s="30" t="s">
        <v>18</v>
      </c>
    </row>
    <row r="29" spans="1:1" x14ac:dyDescent="0.2">
      <c r="A29" s="30" t="s">
        <v>28</v>
      </c>
    </row>
    <row r="30" spans="1:1" x14ac:dyDescent="0.2">
      <c r="A30" s="24"/>
    </row>
    <row r="31" spans="1:1" ht="22.5" x14ac:dyDescent="0.2">
      <c r="A31" s="19" t="s">
        <v>19</v>
      </c>
    </row>
    <row r="32" spans="1:1" x14ac:dyDescent="0.2">
      <c r="A32" s="8"/>
    </row>
    <row r="33" spans="1:1" x14ac:dyDescent="0.2">
      <c r="A33" s="27" t="s">
        <v>20</v>
      </c>
    </row>
    <row r="34" spans="1:1" x14ac:dyDescent="0.2">
      <c r="A34" s="8"/>
    </row>
    <row r="35" spans="1:1" x14ac:dyDescent="0.2">
      <c r="A35" s="8" t="s">
        <v>21</v>
      </c>
    </row>
    <row r="36" spans="1:1" x14ac:dyDescent="0.2">
      <c r="A36" s="8" t="s">
        <v>22</v>
      </c>
    </row>
    <row r="37" spans="1:1" x14ac:dyDescent="0.2">
      <c r="A37" s="8" t="s">
        <v>23</v>
      </c>
    </row>
    <row r="38" spans="1:1" x14ac:dyDescent="0.2">
      <c r="A38" s="8" t="s">
        <v>24</v>
      </c>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sheetData>
  <hyperlinks>
    <hyperlink ref="A7" r:id="rId1"/>
  </hyperlinks>
  <pageMargins left="0.7" right="0.7" top="0.75" bottom="0.75" header="0.3" footer="0.3"/>
  <pageSetup paperSize="9" scale="64"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G19"/>
  <sheetViews>
    <sheetView showGridLines="0" topLeftCell="A25" zoomScaleNormal="100" workbookViewId="0">
      <selection activeCell="I23" sqref="I23"/>
    </sheetView>
  </sheetViews>
  <sheetFormatPr baseColWidth="10" defaultRowHeight="11.25" x14ac:dyDescent="0.2"/>
  <cols>
    <col min="1" max="1" width="37.5703125" style="1" customWidth="1"/>
    <col min="2" max="5" width="11.42578125" style="1"/>
    <col min="6" max="6" width="9.7109375" style="1" customWidth="1"/>
    <col min="7" max="7" width="9" style="1" customWidth="1"/>
    <col min="8" max="16384" width="11.42578125" style="1"/>
  </cols>
  <sheetData>
    <row r="1" spans="1:7" s="3" customFormat="1" ht="27.75" customHeight="1" x14ac:dyDescent="0.2">
      <c r="A1" s="66" t="s">
        <v>42</v>
      </c>
      <c r="B1" s="66"/>
      <c r="C1" s="66"/>
    </row>
    <row r="3" spans="1:7" ht="12" x14ac:dyDescent="0.2">
      <c r="A3" s="4" t="str">
        <f>'4.13 Notice'!A15</f>
        <v>[1] Évolution des poursuites d'études à l'issue de la troisième, y compris Segpa et agricole, EREA et ULIS</v>
      </c>
    </row>
    <row r="5" spans="1:7" x14ac:dyDescent="0.2">
      <c r="A5" s="60"/>
      <c r="B5" s="61">
        <v>2020</v>
      </c>
      <c r="C5" s="61">
        <v>2021</v>
      </c>
      <c r="D5" s="61">
        <v>2022</v>
      </c>
      <c r="E5" s="61">
        <v>2023</v>
      </c>
      <c r="F5" s="61">
        <v>2024</v>
      </c>
      <c r="G5" s="61">
        <v>2025</v>
      </c>
    </row>
    <row r="6" spans="1:7" x14ac:dyDescent="0.2">
      <c r="A6" s="49" t="s">
        <v>7</v>
      </c>
      <c r="B6" s="50">
        <v>69.3</v>
      </c>
      <c r="C6" s="2">
        <v>71.400000000000006</v>
      </c>
      <c r="D6" s="1">
        <v>68.400000000000006</v>
      </c>
      <c r="E6" s="1">
        <v>68.900000000000006</v>
      </c>
      <c r="F6" s="1">
        <v>68.599999999999994</v>
      </c>
      <c r="G6" s="1">
        <v>68.8</v>
      </c>
    </row>
    <row r="7" spans="1:7" x14ac:dyDescent="0.2">
      <c r="A7" s="49" t="s">
        <v>8</v>
      </c>
      <c r="B7" s="50">
        <v>22.3</v>
      </c>
      <c r="C7" s="2">
        <v>19.100000000000001</v>
      </c>
      <c r="D7" s="1">
        <f>17.6+4.5</f>
        <v>22.1</v>
      </c>
      <c r="E7" s="1">
        <f>17.4+4.4</f>
        <v>21.799999999999997</v>
      </c>
      <c r="F7" s="1">
        <v>20.9</v>
      </c>
      <c r="G7" s="1">
        <v>20.9</v>
      </c>
    </row>
    <row r="8" spans="1:7" x14ac:dyDescent="0.2">
      <c r="A8" s="49" t="s">
        <v>45</v>
      </c>
      <c r="B8" s="50">
        <v>3.7</v>
      </c>
      <c r="C8" s="2">
        <v>4.3</v>
      </c>
      <c r="D8" s="1">
        <v>4</v>
      </c>
      <c r="E8" s="1">
        <f>0.3+1.6</f>
        <v>1.9000000000000001</v>
      </c>
      <c r="F8" s="1">
        <v>3.4</v>
      </c>
      <c r="G8" s="1">
        <v>2.8</v>
      </c>
    </row>
    <row r="9" spans="1:7" x14ac:dyDescent="0.2">
      <c r="A9" s="49" t="s">
        <v>30</v>
      </c>
      <c r="B9" s="50">
        <v>2</v>
      </c>
      <c r="C9" s="2">
        <v>1.7</v>
      </c>
      <c r="D9" s="1">
        <f>0.2+1.6</f>
        <v>1.8</v>
      </c>
      <c r="E9" s="1">
        <f>0.3+1.2</f>
        <v>1.5</v>
      </c>
      <c r="F9" s="1">
        <v>1.7</v>
      </c>
      <c r="G9" s="1">
        <v>1.4</v>
      </c>
    </row>
    <row r="10" spans="1:7" x14ac:dyDescent="0.2">
      <c r="A10" s="49" t="s">
        <v>5</v>
      </c>
      <c r="B10" s="50">
        <v>1.2</v>
      </c>
      <c r="C10" s="2">
        <v>1.3</v>
      </c>
      <c r="D10" s="1">
        <v>1.4</v>
      </c>
      <c r="E10" s="1">
        <v>1.6</v>
      </c>
      <c r="F10" s="1">
        <v>1.1000000000000001</v>
      </c>
      <c r="G10" s="1">
        <v>1.2</v>
      </c>
    </row>
    <row r="11" spans="1:7" x14ac:dyDescent="0.2">
      <c r="A11" s="49" t="s">
        <v>29</v>
      </c>
      <c r="B11" s="50">
        <v>1.5</v>
      </c>
      <c r="C11" s="2">
        <v>2.2000000000000002</v>
      </c>
      <c r="D11" s="1">
        <v>2.2999999999999998</v>
      </c>
      <c r="E11" s="1">
        <v>4.3</v>
      </c>
      <c r="F11" s="1">
        <v>4.3000000000000007</v>
      </c>
      <c r="G11" s="1">
        <v>4.9000000000000057</v>
      </c>
    </row>
    <row r="12" spans="1:7" x14ac:dyDescent="0.2">
      <c r="A12" s="51" t="s">
        <v>0</v>
      </c>
      <c r="B12" s="52">
        <f t="shared" ref="B12:G12" si="0">SUM(B6:B11)</f>
        <v>100</v>
      </c>
      <c r="C12" s="52">
        <f t="shared" si="0"/>
        <v>100</v>
      </c>
      <c r="D12" s="52">
        <f t="shared" si="0"/>
        <v>100</v>
      </c>
      <c r="E12" s="52">
        <f t="shared" si="0"/>
        <v>100</v>
      </c>
      <c r="F12" s="52">
        <f t="shared" si="0"/>
        <v>100</v>
      </c>
      <c r="G12" s="52">
        <f t="shared" si="0"/>
        <v>100</v>
      </c>
    </row>
    <row r="13" spans="1:7" x14ac:dyDescent="0.2">
      <c r="A13" s="58"/>
      <c r="B13" s="59"/>
      <c r="C13" s="59"/>
    </row>
    <row r="14" spans="1:7" x14ac:dyDescent="0.2">
      <c r="A14" s="69" t="s">
        <v>44</v>
      </c>
      <c r="B14" s="69"/>
      <c r="C14" s="69"/>
    </row>
    <row r="15" spans="1:7" ht="11.25" customHeight="1" x14ac:dyDescent="0.2">
      <c r="A15" s="5" t="s">
        <v>26</v>
      </c>
    </row>
    <row r="19" spans="1:3" x14ac:dyDescent="0.2">
      <c r="A19" s="65"/>
      <c r="B19" s="65"/>
      <c r="C19" s="65"/>
    </row>
  </sheetData>
  <mergeCells count="2">
    <mergeCell ref="A19:C19"/>
    <mergeCell ref="A1:C1"/>
  </mergeCells>
  <pageMargins left="0.7" right="0.7" top="0.75" bottom="0.75" header="0.3" footer="0.3"/>
  <pageSetup paperSize="9" scale="77" orientation="landscape" r:id="rId1"/>
  <ignoredErrors>
    <ignoredError sqref="B12:G13"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1"/>
  <sheetViews>
    <sheetView showGridLines="0" tabSelected="1" zoomScaleNormal="100" workbookViewId="0">
      <selection activeCell="H20" sqref="H20"/>
    </sheetView>
  </sheetViews>
  <sheetFormatPr baseColWidth="10" defaultRowHeight="11.25" x14ac:dyDescent="0.2"/>
  <cols>
    <col min="1" max="1" width="33.7109375" style="8" customWidth="1"/>
    <col min="2" max="7" width="9" style="8" customWidth="1"/>
    <col min="8" max="16384" width="11.42578125" style="8"/>
  </cols>
  <sheetData>
    <row r="1" spans="1:13" s="7" customFormat="1" ht="15.75" customHeight="1" x14ac:dyDescent="0.2">
      <c r="A1" s="72" t="s">
        <v>41</v>
      </c>
      <c r="B1" s="72"/>
      <c r="C1" s="72"/>
      <c r="D1" s="72"/>
      <c r="E1" s="72"/>
      <c r="F1" s="72"/>
      <c r="G1" s="72"/>
      <c r="H1" s="72"/>
    </row>
    <row r="3" spans="1:13" ht="12" x14ac:dyDescent="0.2">
      <c r="A3" s="9" t="str">
        <f>'4.13 Notice'!A16</f>
        <v>[2] Évolution des poursuites d'études à l'issue de la seconde GT</v>
      </c>
    </row>
    <row r="5" spans="1:13" s="11" customFormat="1" ht="22.5" x14ac:dyDescent="0.2">
      <c r="A5" s="54"/>
      <c r="B5" s="55">
        <v>2020</v>
      </c>
      <c r="C5" s="56">
        <v>2021</v>
      </c>
      <c r="D5" s="56">
        <v>2022</v>
      </c>
      <c r="E5" s="56">
        <v>2023</v>
      </c>
      <c r="F5" s="56">
        <v>2024</v>
      </c>
      <c r="G5" s="56">
        <v>2025</v>
      </c>
      <c r="H5" s="57" t="s">
        <v>46</v>
      </c>
    </row>
    <row r="6" spans="1:13" ht="15.95" customHeight="1" x14ac:dyDescent="0.2">
      <c r="A6" s="12" t="s">
        <v>31</v>
      </c>
      <c r="B6" s="34">
        <v>2172</v>
      </c>
      <c r="C6" s="35">
        <v>2387</v>
      </c>
      <c r="D6" s="35">
        <v>2417</v>
      </c>
      <c r="E6" s="35">
        <v>2336</v>
      </c>
      <c r="F6" s="35">
        <v>2409</v>
      </c>
      <c r="G6" s="35">
        <v>2108</v>
      </c>
      <c r="H6" s="70">
        <f>+G6/B6-1</f>
        <v>-2.9465930018416242E-2</v>
      </c>
    </row>
    <row r="7" spans="1:13" ht="15.95" customHeight="1" x14ac:dyDescent="0.2">
      <c r="A7" s="43" t="s">
        <v>37</v>
      </c>
      <c r="B7" s="44">
        <v>63.1</v>
      </c>
      <c r="C7" s="45">
        <v>66.5</v>
      </c>
      <c r="D7" s="45">
        <v>65.3</v>
      </c>
      <c r="E7" s="45">
        <v>71.7</v>
      </c>
      <c r="F7" s="45">
        <v>70.900000000000006</v>
      </c>
      <c r="G7" s="45">
        <v>72.2</v>
      </c>
      <c r="H7" s="46">
        <f>+G7-B7</f>
        <v>9.1000000000000014</v>
      </c>
      <c r="I7" s="13"/>
    </row>
    <row r="8" spans="1:13" ht="15.95" customHeight="1" x14ac:dyDescent="0.2">
      <c r="A8" s="43" t="s">
        <v>38</v>
      </c>
      <c r="B8" s="44">
        <f>3.8+17.5+0.8+5.1</f>
        <v>27.200000000000003</v>
      </c>
      <c r="C8" s="45">
        <f>3.1+14.5+0.6</f>
        <v>18.200000000000003</v>
      </c>
      <c r="D8" s="40">
        <v>22.7</v>
      </c>
      <c r="E8" s="40">
        <v>21</v>
      </c>
      <c r="F8" s="40">
        <v>20.399999999999999</v>
      </c>
      <c r="G8" s="40">
        <v>20.399999999999999</v>
      </c>
      <c r="H8" s="46">
        <f t="shared" ref="H8:H14" si="0">+G8-B8</f>
        <v>-6.8000000000000043</v>
      </c>
      <c r="I8" s="13"/>
    </row>
    <row r="9" spans="1:13" ht="15.95" customHeight="1" x14ac:dyDescent="0.2">
      <c r="A9" s="41" t="s">
        <v>2</v>
      </c>
      <c r="B9" s="42">
        <v>4.5999999999999996</v>
      </c>
      <c r="C9" s="40">
        <v>3.7</v>
      </c>
      <c r="D9" s="10">
        <v>4</v>
      </c>
      <c r="E9" s="10">
        <v>2.8</v>
      </c>
      <c r="F9" s="10">
        <v>2.9</v>
      </c>
      <c r="G9" s="10">
        <v>3.3</v>
      </c>
      <c r="H9" s="46">
        <f t="shared" si="0"/>
        <v>-1.2999999999999998</v>
      </c>
      <c r="I9" s="13"/>
      <c r="K9" s="14"/>
    </row>
    <row r="10" spans="1:13" ht="15.95" customHeight="1" x14ac:dyDescent="0.2">
      <c r="A10" s="41" t="s">
        <v>3</v>
      </c>
      <c r="B10" s="42">
        <v>17.5</v>
      </c>
      <c r="C10" s="40">
        <v>14.5</v>
      </c>
      <c r="D10" s="40">
        <v>14.2</v>
      </c>
      <c r="E10" s="40">
        <v>13.9</v>
      </c>
      <c r="F10" s="40">
        <v>13.4</v>
      </c>
      <c r="G10" s="40">
        <v>12.9</v>
      </c>
      <c r="H10" s="46">
        <f t="shared" si="0"/>
        <v>-4.5999999999999996</v>
      </c>
      <c r="I10" s="13"/>
    </row>
    <row r="11" spans="1:13" ht="15.95" customHeight="1" x14ac:dyDescent="0.2">
      <c r="A11" s="43" t="s">
        <v>4</v>
      </c>
      <c r="B11" s="44">
        <v>3.8</v>
      </c>
      <c r="C11" s="45">
        <v>3.2</v>
      </c>
      <c r="D11" s="45">
        <v>4</v>
      </c>
      <c r="E11" s="45">
        <v>2.6</v>
      </c>
      <c r="F11" s="45">
        <v>3.4</v>
      </c>
      <c r="G11" s="45">
        <v>2.8</v>
      </c>
      <c r="H11" s="46">
        <f t="shared" si="0"/>
        <v>-1</v>
      </c>
      <c r="I11" s="13"/>
    </row>
    <row r="12" spans="1:13" ht="15.95" customHeight="1" x14ac:dyDescent="0.2">
      <c r="A12" s="43" t="s">
        <v>39</v>
      </c>
      <c r="B12" s="44">
        <v>2.6</v>
      </c>
      <c r="C12" s="45">
        <v>2.2999999999999998</v>
      </c>
      <c r="D12" s="45">
        <v>1.8</v>
      </c>
      <c r="E12" s="45">
        <v>1.1000000000000001</v>
      </c>
      <c r="F12" s="45">
        <v>1.1000000000000001</v>
      </c>
      <c r="G12" s="45">
        <v>1.9</v>
      </c>
      <c r="H12" s="46">
        <f t="shared" si="0"/>
        <v>-0.70000000000000018</v>
      </c>
      <c r="I12" s="13"/>
    </row>
    <row r="13" spans="1:13" ht="15.95" customHeight="1" x14ac:dyDescent="0.2">
      <c r="A13" s="43" t="s">
        <v>29</v>
      </c>
      <c r="B13" s="44">
        <v>2.9</v>
      </c>
      <c r="C13" s="45">
        <v>4.4000000000000004</v>
      </c>
      <c r="D13" s="45">
        <v>4</v>
      </c>
      <c r="E13" s="45">
        <v>3.5</v>
      </c>
      <c r="F13" s="45">
        <v>4.2</v>
      </c>
      <c r="G13" s="45">
        <v>2.7</v>
      </c>
      <c r="H13" s="46">
        <f t="shared" si="0"/>
        <v>-0.19999999999999973</v>
      </c>
      <c r="I13" s="13"/>
    </row>
    <row r="14" spans="1:13" ht="15.95" customHeight="1" x14ac:dyDescent="0.2">
      <c r="A14" s="47" t="s">
        <v>1</v>
      </c>
      <c r="B14" s="44">
        <v>0.4</v>
      </c>
      <c r="C14" s="45">
        <f>100-94.6</f>
        <v>5.4000000000000057</v>
      </c>
      <c r="D14" s="45">
        <v>2.2000000000000002</v>
      </c>
      <c r="E14" s="45">
        <v>0.1</v>
      </c>
      <c r="F14" s="45"/>
      <c r="G14" s="45"/>
      <c r="H14" s="46">
        <f>+G14-B14</f>
        <v>-0.4</v>
      </c>
      <c r="I14" s="13"/>
    </row>
    <row r="15" spans="1:13" ht="15.95" customHeight="1" x14ac:dyDescent="0.2">
      <c r="A15" s="47" t="s">
        <v>0</v>
      </c>
      <c r="B15" s="48">
        <f t="shared" ref="B15:D15" si="1">+B7+B8+B11+B12+B14+B13</f>
        <v>100.00000000000001</v>
      </c>
      <c r="C15" s="48">
        <f t="shared" si="1"/>
        <v>100.00000000000001</v>
      </c>
      <c r="D15" s="48">
        <f t="shared" si="1"/>
        <v>100</v>
      </c>
      <c r="E15" s="48">
        <f>+E7+E8+E11+E12+E14+E13</f>
        <v>99.999999999999986</v>
      </c>
      <c r="F15" s="48">
        <f t="shared" ref="F15:G15" si="2">+F7+F8+F11+F12+F14+F13</f>
        <v>100.00000000000001</v>
      </c>
      <c r="G15" s="48">
        <f t="shared" si="2"/>
        <v>100</v>
      </c>
      <c r="H15" s="71"/>
    </row>
    <row r="16" spans="1:13" s="16" customFormat="1" ht="27" customHeight="1" x14ac:dyDescent="0.2">
      <c r="A16" s="67" t="s">
        <v>44</v>
      </c>
      <c r="B16" s="67"/>
      <c r="C16" s="32"/>
      <c r="D16" s="32"/>
      <c r="E16" s="62"/>
      <c r="F16" s="64"/>
      <c r="G16" s="64"/>
      <c r="H16" s="15"/>
      <c r="I16" s="15"/>
      <c r="J16" s="15"/>
      <c r="K16" s="15"/>
      <c r="L16" s="15"/>
      <c r="M16" s="15"/>
    </row>
    <row r="17" spans="1:19" s="16" customFormat="1" ht="27" customHeight="1" x14ac:dyDescent="0.2">
      <c r="A17" s="15" t="s">
        <v>9</v>
      </c>
      <c r="B17" s="53"/>
      <c r="C17" s="33"/>
      <c r="D17" s="33"/>
      <c r="E17" s="53"/>
      <c r="F17" s="53"/>
      <c r="G17" s="53"/>
      <c r="H17" s="17"/>
      <c r="I17" s="15"/>
      <c r="J17" s="15"/>
      <c r="K17" s="15"/>
      <c r="L17" s="15"/>
      <c r="M17" s="15"/>
    </row>
    <row r="18" spans="1:19" s="10" customFormat="1" ht="15" customHeight="1" x14ac:dyDescent="0.2">
      <c r="A18" s="15" t="s">
        <v>6</v>
      </c>
      <c r="B18" s="15"/>
      <c r="C18" s="15"/>
      <c r="D18" s="15"/>
      <c r="E18" s="15"/>
      <c r="F18" s="15"/>
      <c r="G18" s="15"/>
      <c r="H18" s="15"/>
      <c r="I18" s="15"/>
      <c r="J18" s="15"/>
      <c r="K18" s="15"/>
      <c r="L18" s="15"/>
      <c r="M18" s="15"/>
      <c r="N18" s="8"/>
      <c r="O18" s="8"/>
      <c r="P18" s="8"/>
      <c r="Q18" s="8"/>
      <c r="R18" s="8"/>
      <c r="S18" s="8"/>
    </row>
    <row r="19" spans="1:19" s="10" customFormat="1" x14ac:dyDescent="0.2">
      <c r="A19" s="68"/>
      <c r="B19" s="68"/>
      <c r="C19" s="68"/>
      <c r="D19" s="68"/>
      <c r="E19" s="68"/>
      <c r="F19" s="68"/>
      <c r="G19" s="68"/>
      <c r="H19" s="68"/>
      <c r="I19" s="6"/>
      <c r="J19" s="6"/>
      <c r="K19" s="6"/>
      <c r="L19" s="15"/>
      <c r="M19" s="15"/>
    </row>
    <row r="20" spans="1:19" s="10" customFormat="1" ht="15" customHeight="1" x14ac:dyDescent="0.2">
      <c r="B20" s="15"/>
      <c r="C20" s="15"/>
      <c r="D20" s="15"/>
      <c r="E20" s="15"/>
      <c r="F20" s="15"/>
      <c r="G20" s="15"/>
      <c r="H20" s="15"/>
      <c r="I20" s="15"/>
      <c r="J20" s="15"/>
      <c r="K20" s="15"/>
      <c r="L20" s="15"/>
      <c r="M20" s="15"/>
    </row>
    <row r="21" spans="1:19" ht="21.75" customHeight="1" x14ac:dyDescent="0.2">
      <c r="A21" s="63" t="s">
        <v>26</v>
      </c>
      <c r="B21" s="17"/>
      <c r="C21" s="33"/>
      <c r="D21" s="33"/>
      <c r="E21" s="53"/>
      <c r="F21" s="53"/>
      <c r="G21" s="53"/>
    </row>
  </sheetData>
  <mergeCells count="3">
    <mergeCell ref="A16:B16"/>
    <mergeCell ref="A19:H19"/>
    <mergeCell ref="A1:H1"/>
  </mergeCells>
  <pageMargins left="0.39370078740157483" right="0" top="0.98425196850393704" bottom="0.98425196850393704" header="0.51181102362204722" footer="0.51181102362204722"/>
  <pageSetup paperSize="9" fitToWidth="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44E1BE37-970F-4EEC-92B7-F0AC4F8C34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4.13 Notice</vt:lpstr>
      <vt:lpstr>4.13 Graphique 1 </vt:lpstr>
      <vt:lpstr>4.13 Tableau 2</vt:lpstr>
      <vt:lpstr>'4.13 Tableau 2'!Zone_d_impression</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;4.29</dc:title>
  <dc:creator>DEPP-MENJ - Ministère de l'Education nationale et de la Jeunesse;Direction de l'évaluation de la prospective et de la performance</dc:creator>
  <cp:lastModifiedBy>Santa Susini</cp:lastModifiedBy>
  <cp:lastPrinted>2025-12-18T14:08:09Z</cp:lastPrinted>
  <dcterms:created xsi:type="dcterms:W3CDTF">2013-03-20T07:17:49Z</dcterms:created>
  <dcterms:modified xsi:type="dcterms:W3CDTF">2025-12-18T14:15:47Z</dcterms:modified>
  <cp:contentStatus>Publié</cp:contentStatus>
</cp:coreProperties>
</file>