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0490" windowHeight="7605" firstSheet="1" activeTab="3"/>
  </bookViews>
  <sheets>
    <sheet name="3.01 Notice" sheetId="1" r:id="rId1"/>
    <sheet name="3.01 Graphique 1" sheetId="3" r:id="rId2"/>
    <sheet name="3.01 Tableau 2" sheetId="4" r:id="rId3"/>
    <sheet name="3.01 Tableau 3" sheetId="2" r:id="rId4"/>
  </sheets>
  <definedNames>
    <definedName name="_xlnm.Print_Area" localSheetId="1">'3.01 Graphique 1'!$A$1:$O$39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4" l="1"/>
  <c r="K11" i="4"/>
  <c r="K26" i="4"/>
  <c r="K25" i="4"/>
  <c r="K17" i="4"/>
  <c r="K16" i="4"/>
  <c r="K10" i="4" l="1"/>
  <c r="O14" i="3"/>
  <c r="C10" i="4" l="1"/>
  <c r="D10" i="4"/>
  <c r="E10" i="4"/>
  <c r="F10" i="4"/>
  <c r="G10" i="4"/>
  <c r="H10" i="4"/>
  <c r="I10" i="4"/>
  <c r="J10" i="4"/>
  <c r="B10" i="4"/>
  <c r="D7" i="2" l="1"/>
  <c r="D6" i="2"/>
  <c r="F6" i="2" s="1"/>
  <c r="B24" i="4"/>
  <c r="B15" i="4"/>
  <c r="I11" i="4"/>
  <c r="H6" i="2" l="1"/>
  <c r="J25" i="4" l="1"/>
  <c r="H7" i="2" l="1"/>
  <c r="J21" i="4"/>
  <c r="J20" i="4"/>
  <c r="J19" i="4"/>
  <c r="H8" i="2" l="1"/>
  <c r="J16" i="4"/>
  <c r="J26" i="4"/>
  <c r="O13" i="3"/>
  <c r="O12" i="3"/>
  <c r="J11" i="4" l="1"/>
  <c r="J17" i="4"/>
  <c r="J12" i="4"/>
  <c r="D9" i="4"/>
  <c r="E9" i="4"/>
  <c r="F9" i="4"/>
  <c r="G8" i="2" l="1"/>
  <c r="I12" i="4" l="1"/>
  <c r="I17" i="4"/>
  <c r="I26" i="4"/>
  <c r="I25" i="4" l="1"/>
  <c r="I16" i="4"/>
  <c r="A1" i="4" l="1"/>
  <c r="A1" i="3"/>
  <c r="A3" i="4"/>
  <c r="A3" i="3"/>
  <c r="H24" i="4"/>
  <c r="H26" i="4" s="1"/>
  <c r="G24" i="4"/>
  <c r="F24" i="4"/>
  <c r="E24" i="4"/>
  <c r="D24" i="4"/>
  <c r="C24" i="4"/>
  <c r="H15" i="4"/>
  <c r="H16" i="4" s="1"/>
  <c r="G15" i="4"/>
  <c r="F15" i="4"/>
  <c r="E15" i="4"/>
  <c r="D15" i="4"/>
  <c r="C15" i="4"/>
  <c r="H11" i="4"/>
  <c r="H12" i="4"/>
  <c r="G12" i="4"/>
  <c r="F12" i="4"/>
  <c r="E11" i="4"/>
  <c r="D12" i="4"/>
  <c r="C12" i="4"/>
  <c r="B12" i="4"/>
  <c r="O11" i="3"/>
  <c r="O10" i="3"/>
  <c r="O9" i="3"/>
  <c r="O8" i="3"/>
  <c r="O7" i="3"/>
  <c r="O6" i="3"/>
  <c r="O5" i="3"/>
  <c r="O4" i="3"/>
  <c r="B26" i="4" l="1"/>
  <c r="C26" i="4"/>
  <c r="D26" i="4"/>
  <c r="E26" i="4"/>
  <c r="E12" i="4"/>
  <c r="F11" i="4"/>
  <c r="G11" i="4"/>
  <c r="F26" i="4"/>
  <c r="C16" i="4"/>
  <c r="C17" i="4"/>
  <c r="G26" i="4"/>
  <c r="D16" i="4"/>
  <c r="D17" i="4"/>
  <c r="B16" i="4"/>
  <c r="B17" i="4"/>
  <c r="E16" i="4"/>
  <c r="E17" i="4"/>
  <c r="G16" i="4"/>
  <c r="G17" i="4"/>
  <c r="F16" i="4"/>
  <c r="F17" i="4"/>
  <c r="H17" i="4"/>
  <c r="B11" i="4"/>
  <c r="C11" i="4"/>
  <c r="D11" i="4"/>
  <c r="A1" i="2"/>
  <c r="A3" i="2" l="1"/>
  <c r="F7" i="2" l="1"/>
  <c r="B8" i="2"/>
  <c r="C8" i="2" l="1"/>
  <c r="D8" i="2"/>
  <c r="F8" i="2" l="1"/>
</calcChain>
</file>

<file path=xl/sharedStrings.xml><?xml version="1.0" encoding="utf-8"?>
<sst xmlns="http://schemas.openxmlformats.org/spreadsheetml/2006/main" count="80" uniqueCount="70">
  <si>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</si>
  <si>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</si>
  <si>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</si>
  <si>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</si>
  <si>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Sommaire</t>
  </si>
  <si>
    <t>Précisions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</si>
  <si>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</si>
  <si>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</si>
  <si>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</si>
  <si>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-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</si>
  <si>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</si>
  <si>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</si>
  <si>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Catégorie</t>
  </si>
  <si>
    <t>Champ : Région corse</t>
  </si>
  <si>
    <t>Source :</t>
  </si>
  <si>
    <t>Public</t>
  </si>
  <si>
    <t>Privé sous contrat</t>
  </si>
  <si>
    <t>Public et Privé sous contrat</t>
  </si>
  <si>
    <t>Part du public (%)</t>
  </si>
  <si>
    <t>Corse-du-Sud</t>
  </si>
  <si>
    <t>Haute-Corse</t>
  </si>
  <si>
    <t>Corse</t>
  </si>
  <si>
    <t>Constat 1D</t>
  </si>
  <si>
    <t>[1] Évolution des effectifs d'élèves de l'enseignement préélémentaire et élémentaire</t>
  </si>
  <si>
    <t xml:space="preserve">Préélémentaire </t>
  </si>
  <si>
    <t xml:space="preserve">Élémentaire </t>
  </si>
  <si>
    <t>ULIS</t>
  </si>
  <si>
    <t>Ensemble</t>
  </si>
  <si>
    <t>Champ : Région Corse Public + Privé  à partir de 2015</t>
  </si>
  <si>
    <t>Source : DEPP, enquête dans les écoles publiques et privées de l’enseignement préélémentaire et élémentaire (Constat) et Diapre.</t>
  </si>
  <si>
    <t>[2] Évolution des effectifs du premier degré</t>
  </si>
  <si>
    <t xml:space="preserve">  Total</t>
  </si>
  <si>
    <t>Part du privé  (%)</t>
  </si>
  <si>
    <t>Effectif total</t>
  </si>
  <si>
    <t>Très petite section (1)</t>
  </si>
  <si>
    <t>Petite section (1)</t>
  </si>
  <si>
    <t>Moyenne section (1)</t>
  </si>
  <si>
    <t>Grande section (1)</t>
  </si>
  <si>
    <t>CP</t>
  </si>
  <si>
    <t>CE1</t>
  </si>
  <si>
    <t>CE2</t>
  </si>
  <si>
    <t>CM1</t>
  </si>
  <si>
    <t>CM2</t>
  </si>
  <si>
    <t xml:space="preserve">Champ : Région Corse, Public + Privé </t>
  </si>
  <si>
    <r>
      <rPr>
        <b/>
        <sz val="8"/>
        <rFont val="Arial"/>
        <family val="2"/>
      </rPr>
      <t>1.</t>
    </r>
    <r>
      <rPr>
        <sz val="8"/>
        <rFont val="Arial"/>
        <family val="2"/>
      </rPr>
      <t xml:space="preserve"> Les données sont collectées par âge et non par niveau pour le préélémentaire. Les effectifs ont été répartis par niveau en faisant correspondre à chaque niveau son âge théorique.</t>
    </r>
  </si>
  <si>
    <t>3.01 Le premier degré : évolution des effectifs</t>
  </si>
  <si>
    <t>Colonne1</t>
  </si>
  <si>
    <t>2016</t>
  </si>
  <si>
    <t>2017</t>
  </si>
  <si>
    <t>2018</t>
  </si>
  <si>
    <t>2019</t>
  </si>
  <si>
    <t>2020</t>
  </si>
  <si>
    <t>2021</t>
  </si>
  <si>
    <t>2022</t>
  </si>
  <si>
    <t>2023</t>
  </si>
  <si>
    <t>Public et Privé sous contrat2022</t>
  </si>
  <si>
    <t>Privé hors contrat</t>
  </si>
  <si>
    <t>Part du préélémentaire (%)</t>
  </si>
  <si>
    <t>Part de l'élémentaire (%)</t>
  </si>
  <si>
    <t>ULIS = Unités localisées pour l'inclusion scolaire.</t>
  </si>
  <si>
    <t>Ensemble premier degré*</t>
  </si>
  <si>
    <t>*y/c 'Enseignement spécialisé + ULIS</t>
  </si>
  <si>
    <t>2024</t>
  </si>
  <si>
    <t>DPSA, RSC 2024</t>
  </si>
  <si>
    <t>[3] Effectifs d'élèves du premier degré par département à la rentrée 2025</t>
  </si>
  <si>
    <t>2025</t>
  </si>
  <si>
    <t>Évolution 2024-2025 (%)</t>
  </si>
  <si>
    <t>-0,9%</t>
  </si>
  <si>
    <t>-1,4%</t>
  </si>
  <si>
    <t>-1,2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</si>
</sst>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[$-F800]dddd\,\ mmmm\ dd\,\ yyyy"/>
    <numFmt numFmtId="165" formatCode="#,##0.0"/>
    <numFmt numFmtId="166" formatCode="0.0%"/>
    <numFmt numFmtId="167" formatCode="#,##0_ ;\-#,##0\ "/>
    <numFmt numFmtId="168" formatCode="0.0"/>
    <numFmt numFmtId="169" formatCode="#,##0.0000"/>
    <numFmt numFmtId="170" formatCode="_(* #,##0.00_);_(* \(#,##0.00\);_(* &quot;-&quot;??_);_(@_)"/>
    <numFmt numFmtId="171" formatCode="_-* #,##0.0_-;\-* #,##0.0_-;_-* &quot;-&quot;??_-;_-@_-"/>
  </numFmts>
  <fonts count="28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theme="10"/>
      <name val="MS Sans Serif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</font>
    <font>
      <b/>
      <sz val="8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.5"/>
      <name val="Arial"/>
      <family val="2"/>
    </font>
    <font>
      <sz val="8"/>
      <color rgb="FFFF0000"/>
      <name val="Arial"/>
      <family val="2"/>
    </font>
    <font>
      <sz val="10"/>
      <name val="MS Sans Serif"/>
      <family val="2"/>
    </font>
    <font>
      <sz val="6"/>
      <name val="Arial"/>
      <family val="2"/>
    </font>
    <font>
      <sz val="8"/>
      <color theme="0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12" fillId="0" borderId="0"/>
    <xf numFmtId="170" fontId="12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6" fillId="0" borderId="0" xfId="5" applyFont="1"/>
    <xf numFmtId="0" fontId="5" fillId="0" borderId="0" xfId="6"/>
    <xf numFmtId="164" fontId="6" fillId="0" borderId="0" xfId="6" applyNumberFormat="1" applyFont="1" applyAlignment="1">
      <alignment horizontal="right" wrapText="1"/>
    </xf>
    <xf numFmtId="0" fontId="2" fillId="0" borderId="1" xfId="2"/>
    <xf numFmtId="0" fontId="5" fillId="0" borderId="0" xfId="5" applyFont="1" applyAlignment="1">
      <alignment horizontal="left" vertical="center" wrapText="1"/>
    </xf>
    <xf numFmtId="0" fontId="7" fillId="0" borderId="0" xfId="7" applyAlignment="1">
      <alignment vertical="center" wrapText="1"/>
    </xf>
    <xf numFmtId="0" fontId="3" fillId="0" borderId="2" xfId="3" applyAlignment="1">
      <alignment vertical="center" wrapText="1"/>
    </xf>
    <xf numFmtId="0" fontId="5" fillId="0" borderId="0" xfId="6" applyFont="1"/>
    <xf numFmtId="0" fontId="6" fillId="0" borderId="0" xfId="6" applyFont="1"/>
    <xf numFmtId="0" fontId="8" fillId="0" borderId="0" xfId="6" applyFont="1" applyFill="1" applyAlignment="1">
      <alignment vertical="center" wrapText="1"/>
    </xf>
    <xf numFmtId="0" fontId="4" fillId="0" borderId="0" xfId="4" applyBorder="1" applyAlignment="1">
      <alignment vertical="center"/>
    </xf>
    <xf numFmtId="0" fontId="9" fillId="0" borderId="0" xfId="6" applyFont="1" applyAlignment="1">
      <alignment wrapText="1"/>
    </xf>
    <xf numFmtId="0" fontId="8" fillId="0" borderId="0" xfId="6" applyFont="1" applyFill="1" applyAlignment="1">
      <alignment vertical="center"/>
    </xf>
    <xf numFmtId="0" fontId="10" fillId="0" borderId="0" xfId="6" applyFont="1" applyAlignment="1">
      <alignment horizontal="justify" vertical="center" wrapText="1"/>
    </xf>
    <xf numFmtId="0" fontId="11" fillId="0" borderId="0" xfId="6" applyFont="1"/>
    <xf numFmtId="0" fontId="11" fillId="0" borderId="0" xfId="6" quotePrefix="1" applyFont="1"/>
    <xf numFmtId="0" fontId="12" fillId="0" borderId="0" xfId="8" applyAlignment="1"/>
    <xf numFmtId="0" fontId="5" fillId="0" borderId="0" xfId="8" applyFont="1"/>
    <xf numFmtId="0" fontId="5" fillId="0" borderId="0" xfId="8" applyFont="1" applyBorder="1"/>
    <xf numFmtId="0" fontId="5" fillId="0" borderId="0" xfId="8" applyFont="1" applyBorder="1" applyAlignment="1">
      <alignment horizontal="right"/>
    </xf>
    <xf numFmtId="0" fontId="11" fillId="0" borderId="0" xfId="8" applyFont="1"/>
    <xf numFmtId="0" fontId="5" fillId="0" borderId="0" xfId="8" applyFont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/>
    </xf>
    <xf numFmtId="0" fontId="11" fillId="0" borderId="0" xfId="8" applyFont="1" applyAlignment="1">
      <alignment vertical="center"/>
    </xf>
    <xf numFmtId="0" fontId="11" fillId="0" borderId="0" xfId="0" applyFont="1" applyFill="1" applyAlignment="1">
      <alignment vertical="center"/>
    </xf>
    <xf numFmtId="3" fontId="11" fillId="0" borderId="0" xfId="0" applyNumberFormat="1" applyFont="1" applyFill="1" applyAlignment="1">
      <alignment horizontal="right" vertical="center"/>
    </xf>
    <xf numFmtId="0" fontId="11" fillId="0" borderId="0" xfId="8" applyFont="1" applyBorder="1"/>
    <xf numFmtId="3" fontId="13" fillId="0" borderId="0" xfId="8" applyNumberFormat="1" applyFont="1" applyBorder="1" applyAlignment="1">
      <alignment horizontal="right"/>
    </xf>
    <xf numFmtId="165" fontId="13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right"/>
    </xf>
    <xf numFmtId="0" fontId="11" fillId="0" borderId="0" xfId="8" quotePrefix="1" applyFont="1" applyBorder="1"/>
    <xf numFmtId="0" fontId="11" fillId="0" borderId="0" xfId="8" quotePrefix="1" applyFont="1" applyAlignment="1">
      <alignment horizontal="left"/>
    </xf>
    <xf numFmtId="0" fontId="3" fillId="0" borderId="2" xfId="3" applyAlignment="1">
      <alignment vertical="center"/>
    </xf>
    <xf numFmtId="0" fontId="15" fillId="0" borderId="4" xfId="8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11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Alignment="1">
      <alignment vertical="center"/>
    </xf>
    <xf numFmtId="167" fontId="11" fillId="0" borderId="0" xfId="0" applyNumberFormat="1" applyFont="1" applyFill="1" applyAlignment="1">
      <alignment horizontal="right" vertical="center"/>
    </xf>
    <xf numFmtId="166" fontId="11" fillId="0" borderId="0" xfId="0" applyNumberFormat="1" applyFont="1" applyFill="1" applyAlignment="1">
      <alignment vertical="center"/>
    </xf>
    <xf numFmtId="0" fontId="11" fillId="0" borderId="0" xfId="6" applyFont="1" applyAlignment="1">
      <alignment horizontal="justify" vertical="center" wrapText="1"/>
    </xf>
    <xf numFmtId="0" fontId="10" fillId="0" borderId="4" xfId="8" applyFont="1" applyFill="1" applyBorder="1" applyAlignment="1">
      <alignment vertical="center" wrapText="1"/>
    </xf>
    <xf numFmtId="3" fontId="5" fillId="0" borderId="0" xfId="8" applyNumberFormat="1" applyFont="1" applyBorder="1" applyAlignment="1">
      <alignment horizontal="right"/>
    </xf>
    <xf numFmtId="0" fontId="11" fillId="0" borderId="0" xfId="8" applyFont="1" applyBorder="1" applyAlignment="1">
      <alignment horizontal="center"/>
    </xf>
    <xf numFmtId="0" fontId="11" fillId="0" borderId="0" xfId="8" applyFont="1" applyFill="1" applyBorder="1" applyAlignment="1">
      <alignment horizontal="center"/>
    </xf>
    <xf numFmtId="0" fontId="11" fillId="0" borderId="0" xfId="8" applyFont="1" applyFill="1"/>
    <xf numFmtId="0" fontId="10" fillId="0" borderId="0" xfId="8" applyFont="1" applyFill="1" applyBorder="1" applyAlignment="1">
      <alignment horizontal="center"/>
    </xf>
    <xf numFmtId="0" fontId="11" fillId="0" borderId="4" xfId="8" applyFont="1" applyBorder="1" applyAlignment="1">
      <alignment horizontal="center"/>
    </xf>
    <xf numFmtId="0" fontId="10" fillId="0" borderId="4" xfId="8" applyFont="1" applyBorder="1" applyAlignment="1">
      <alignment horizontal="center"/>
    </xf>
    <xf numFmtId="165" fontId="11" fillId="0" borderId="0" xfId="8" applyNumberFormat="1" applyFont="1" applyFill="1" applyBorder="1" applyAlignment="1">
      <alignment horizontal="center"/>
    </xf>
    <xf numFmtId="0" fontId="11" fillId="0" borderId="0" xfId="8" applyFont="1" applyAlignment="1">
      <alignment horizontal="left"/>
    </xf>
    <xf numFmtId="0" fontId="11" fillId="0" borderId="0" xfId="8" applyFont="1" applyAlignment="1"/>
    <xf numFmtId="3" fontId="11" fillId="0" borderId="0" xfId="8" applyNumberFormat="1" applyFont="1" applyBorder="1" applyAlignment="1">
      <alignment horizontal="center"/>
    </xf>
    <xf numFmtId="168" fontId="11" fillId="0" borderId="0" xfId="8" applyNumberFormat="1" applyFont="1" applyFill="1" applyAlignment="1">
      <alignment horizontal="center"/>
    </xf>
    <xf numFmtId="3" fontId="13" fillId="0" borderId="5" xfId="8" applyNumberFormat="1" applyFont="1" applyBorder="1"/>
    <xf numFmtId="169" fontId="11" fillId="0" borderId="0" xfId="8" applyNumberFormat="1" applyFont="1" applyFill="1" applyBorder="1" applyAlignment="1">
      <alignment horizontal="center"/>
    </xf>
    <xf numFmtId="0" fontId="10" fillId="0" borderId="0" xfId="8" applyFont="1" applyAlignment="1"/>
    <xf numFmtId="0" fontId="11" fillId="0" borderId="0" xfId="8" applyFont="1" applyAlignment="1">
      <alignment horizontal="right"/>
    </xf>
    <xf numFmtId="171" fontId="11" fillId="0" borderId="0" xfId="9" applyNumberFormat="1" applyFont="1" applyFill="1" applyAlignment="1">
      <alignment horizontal="center"/>
    </xf>
    <xf numFmtId="0" fontId="16" fillId="0" borderId="0" xfId="8" applyFont="1" applyAlignment="1">
      <alignment horizontal="left"/>
    </xf>
    <xf numFmtId="0" fontId="10" fillId="0" borderId="5" xfId="8" applyFont="1" applyFill="1" applyBorder="1" applyAlignment="1">
      <alignment horizontal="right" vertical="top"/>
    </xf>
    <xf numFmtId="0" fontId="10" fillId="0" borderId="0" xfId="8" applyFont="1" applyFill="1" applyBorder="1" applyAlignment="1">
      <alignment horizontal="right" vertical="top"/>
    </xf>
    <xf numFmtId="0" fontId="10" fillId="0" borderId="0" xfId="8" applyFont="1" applyFill="1" applyBorder="1" applyAlignment="1">
      <alignment horizontal="left"/>
    </xf>
    <xf numFmtId="165" fontId="11" fillId="0" borderId="0" xfId="8" applyNumberFormat="1" applyFont="1" applyBorder="1"/>
    <xf numFmtId="0" fontId="11" fillId="0" borderId="0" xfId="8" applyFont="1" applyBorder="1" applyAlignment="1">
      <alignment horizontal="left"/>
    </xf>
    <xf numFmtId="3" fontId="11" fillId="0" borderId="0" xfId="8" applyNumberFormat="1" applyFont="1" applyBorder="1"/>
    <xf numFmtId="0" fontId="10" fillId="0" borderId="0" xfId="8" applyFont="1"/>
    <xf numFmtId="0" fontId="10" fillId="0" borderId="0" xfId="8" applyFont="1" applyBorder="1"/>
    <xf numFmtId="0" fontId="10" fillId="0" borderId="0" xfId="8" applyFont="1" applyBorder="1" applyAlignment="1">
      <alignment horizontal="left"/>
    </xf>
    <xf numFmtId="165" fontId="17" fillId="0" borderId="0" xfId="8" applyNumberFormat="1" applyFont="1" applyBorder="1"/>
    <xf numFmtId="165" fontId="11" fillId="0" borderId="0" xfId="8" applyNumberFormat="1" applyFont="1" applyBorder="1" applyAlignment="1">
      <alignment horizontal="left" wrapText="1"/>
    </xf>
    <xf numFmtId="166" fontId="11" fillId="0" borderId="0" xfId="10" applyNumberFormat="1" applyFont="1" applyBorder="1"/>
    <xf numFmtId="166" fontId="5" fillId="0" borderId="0" xfId="10" applyNumberFormat="1" applyFont="1"/>
    <xf numFmtId="0" fontId="9" fillId="0" borderId="0" xfId="6" applyFont="1" applyFill="1" applyAlignment="1">
      <alignment vertical="center" wrapText="1"/>
    </xf>
    <xf numFmtId="165" fontId="5" fillId="0" borderId="0" xfId="8" applyNumberFormat="1" applyFont="1" applyBorder="1"/>
    <xf numFmtId="14" fontId="6" fillId="0" borderId="0" xfId="6" applyNumberFormat="1" applyFont="1" applyAlignment="1">
      <alignment horizontal="right" wrapText="1"/>
    </xf>
    <xf numFmtId="0" fontId="20" fillId="0" borderId="0" xfId="8" applyFont="1" applyFill="1" applyBorder="1"/>
    <xf numFmtId="0" fontId="11" fillId="0" borderId="0" xfId="8" applyFont="1" applyFill="1" applyBorder="1" applyAlignment="1">
      <alignment horizontal="left"/>
    </xf>
    <xf numFmtId="3" fontId="11" fillId="0" borderId="0" xfId="8" applyNumberFormat="1" applyFont="1" applyFill="1" applyBorder="1"/>
    <xf numFmtId="0" fontId="22" fillId="0" borderId="0" xfId="8" applyFont="1" applyAlignment="1">
      <alignment vertical="center"/>
    </xf>
    <xf numFmtId="3" fontId="10" fillId="0" borderId="0" xfId="8" applyNumberFormat="1" applyFont="1" applyFill="1" applyBorder="1"/>
    <xf numFmtId="165" fontId="21" fillId="0" borderId="0" xfId="8" applyNumberFormat="1" applyFont="1" applyBorder="1"/>
    <xf numFmtId="165" fontId="21" fillId="0" borderId="0" xfId="8" applyNumberFormat="1" applyFont="1" applyFill="1" applyBorder="1"/>
    <xf numFmtId="0" fontId="11" fillId="0" borderId="0" xfId="8" applyFont="1" applyFill="1" applyAlignment="1">
      <alignment horizontal="left"/>
    </xf>
    <xf numFmtId="3" fontId="11" fillId="0" borderId="0" xfId="8" applyNumberFormat="1" applyFont="1" applyFill="1"/>
    <xf numFmtId="165" fontId="21" fillId="0" borderId="0" xfId="8" applyNumberFormat="1" applyFont="1" applyFill="1"/>
    <xf numFmtId="0" fontId="21" fillId="0" borderId="0" xfId="8" applyFont="1" applyBorder="1" applyAlignment="1">
      <alignment horizontal="left"/>
    </xf>
    <xf numFmtId="0" fontId="23" fillId="0" borderId="0" xfId="8" quotePrefix="1" applyFont="1" applyBorder="1" applyAlignment="1">
      <alignment horizontal="left"/>
    </xf>
    <xf numFmtId="3" fontId="23" fillId="0" borderId="0" xfId="8" applyNumberFormat="1" applyFont="1" applyBorder="1"/>
    <xf numFmtId="0" fontId="21" fillId="0" borderId="0" xfId="8" applyFont="1" applyBorder="1"/>
    <xf numFmtId="3" fontId="0" fillId="0" borderId="0" xfId="0" applyNumberFormat="1" applyAlignment="1">
      <alignment vertical="center"/>
    </xf>
    <xf numFmtId="3" fontId="24" fillId="0" borderId="0" xfId="8" applyNumberFormat="1" applyFont="1" applyFill="1"/>
    <xf numFmtId="0" fontId="25" fillId="0" borderId="5" xfId="8" applyFont="1" applyFill="1" applyBorder="1" applyAlignment="1">
      <alignment horizontal="right" vertical="top"/>
    </xf>
    <xf numFmtId="0" fontId="11" fillId="0" borderId="0" xfId="0" applyNumberFormat="1" applyFont="1" applyFill="1" applyBorder="1" applyAlignment="1" applyProtection="1">
      <alignment horizontal="left"/>
    </xf>
    <xf numFmtId="3" fontId="11" fillId="0" borderId="0" xfId="0" applyNumberFormat="1" applyFont="1" applyFill="1" applyBorder="1" applyAlignment="1" applyProtection="1"/>
    <xf numFmtId="3" fontId="10" fillId="0" borderId="0" xfId="8" applyNumberFormat="1" applyFont="1" applyFill="1"/>
    <xf numFmtId="165" fontId="24" fillId="0" borderId="0" xfId="8" applyNumberFormat="1" applyFont="1" applyFill="1"/>
    <xf numFmtId="3" fontId="10" fillId="0" borderId="0" xfId="1" applyNumberFormat="1" applyFont="1"/>
    <xf numFmtId="0" fontId="10" fillId="0" borderId="0" xfId="8" applyFont="1" applyAlignment="1">
      <alignment horizontal="left"/>
    </xf>
    <xf numFmtId="0" fontId="19" fillId="0" borderId="0" xfId="8" applyFont="1" applyBorder="1" applyAlignment="1">
      <alignment horizontal="right" vertical="top" wrapText="1"/>
    </xf>
    <xf numFmtId="0" fontId="11" fillId="0" borderId="0" xfId="8" applyFont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3" fontId="26" fillId="0" borderId="0" xfId="8" applyNumberFormat="1" applyFont="1" applyFill="1"/>
    <xf numFmtId="0" fontId="27" fillId="0" borderId="5" xfId="8" applyFont="1" applyFill="1" applyBorder="1" applyAlignment="1">
      <alignment horizontal="right" vertical="top"/>
    </xf>
    <xf numFmtId="165" fontId="26" fillId="0" borderId="0" xfId="8" applyNumberFormat="1" applyFont="1" applyFill="1"/>
    <xf numFmtId="0" fontId="11" fillId="0" borderId="0" xfId="0" applyFont="1" applyFill="1" applyBorder="1" applyAlignment="1" applyProtection="1"/>
    <xf numFmtId="3" fontId="11" fillId="0" borderId="0" xfId="11" applyNumberFormat="1" applyFont="1" applyFill="1" applyBorder="1" applyAlignment="1">
      <alignment horizontal="right" vertical="center"/>
    </xf>
    <xf numFmtId="166" fontId="11" fillId="0" borderId="0" xfId="1" quotePrefix="1" applyNumberFormat="1" applyFont="1" applyFill="1" applyAlignment="1">
      <alignment horizontal="right" vertical="center"/>
    </xf>
    <xf numFmtId="166" fontId="11" fillId="0" borderId="0" xfId="0" quotePrefix="1" applyNumberFormat="1" applyFont="1" applyFill="1" applyAlignment="1">
      <alignment horizontal="right" vertical="center"/>
    </xf>
  </cellXfs>
  <cellStyles count="12">
    <cellStyle name="Lien hypertexte 2" xfId="7"/>
    <cellStyle name="Milliers 2" xfId="9"/>
    <cellStyle name="Normal" xfId="0" builtinId="0"/>
    <cellStyle name="Normal 2" xfId="11"/>
    <cellStyle name="Normal 2 2" xfId="6"/>
    <cellStyle name="Normal 2_TC_A1" xfId="5"/>
    <cellStyle name="Normal 3" xfId="8"/>
    <cellStyle name="Pourcentage" xfId="1" builtinId="5"/>
    <cellStyle name="Pourcentage 2" xfId="10"/>
    <cellStyle name="Titre 1" xfId="2" builtinId="16"/>
    <cellStyle name="Titre 2" xfId="3" builtinId="17"/>
    <cellStyle name="Titre 3" xfId="4" builtinId="18"/>
  </cellStyles>
  <dxfs count="45">
    <dxf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#,##0_ ;\-#,##0\ 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</font>
      <border diagonalUp="0" diagonalDown="0">
        <left/>
        <right/>
        <top style="thin">
          <color auto="1"/>
        </top>
        <bottom/>
        <vertical/>
        <horizontal/>
      </border>
    </dxf>
    <dxf>
      <font>
        <b/>
        <i val="0"/>
      </font>
      <border diagonalUp="0" diagonalDown="0">
        <left/>
        <right/>
        <top/>
        <bottom style="thin">
          <color auto="1"/>
        </bottom>
        <vertical/>
        <horizontal/>
      </border>
    </dxf>
    <dxf>
      <font>
        <b val="0"/>
        <i val="0"/>
        <strike val="0"/>
      </font>
    </dxf>
  </dxfs>
  <tableStyles count="1" defaultTableStyle="TableStyleMedium2" defaultPivotStyle="PivotStyleLight16">
    <tableStyle name="Style TAB" pivot="0" count="3">
      <tableStyleElement type="wholeTable" dxfId="44"/>
      <tableStyleElement type="headerRow" dxfId="43"/>
      <tableStyleElement type="totalRow" dxfId="4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409523019540054E-2"/>
          <c:y val="5.8141907626891108E-2"/>
          <c:w val="0.8546125781896311"/>
          <c:h val="0.8467389812787924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'3.01 Graphique 1'!$L$3</c:f>
              <c:strCache>
                <c:ptCount val="1"/>
                <c:pt idx="0">
                  <c:v>Préélémentaire 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71-4506-88C4-E4135C62DA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'3.01 Graphique 1'!$K$4:$K$14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xVal>
          <c:yVal>
            <c:numRef>
              <c:f>'3.01 Graphique 1'!$L$4:$L$14</c:f>
              <c:numCache>
                <c:formatCode>#,##0</c:formatCode>
                <c:ptCount val="11"/>
                <c:pt idx="0">
                  <c:v>9662</c:v>
                </c:pt>
                <c:pt idx="1">
                  <c:v>9560</c:v>
                </c:pt>
                <c:pt idx="2">
                  <c:v>9294</c:v>
                </c:pt>
                <c:pt idx="3">
                  <c:v>9125</c:v>
                </c:pt>
                <c:pt idx="4">
                  <c:v>9075</c:v>
                </c:pt>
                <c:pt idx="5">
                  <c:v>9054</c:v>
                </c:pt>
                <c:pt idx="6">
                  <c:v>9030</c:v>
                </c:pt>
                <c:pt idx="7">
                  <c:v>9024</c:v>
                </c:pt>
                <c:pt idx="8">
                  <c:v>8864</c:v>
                </c:pt>
                <c:pt idx="9" formatCode="General">
                  <c:v>8785</c:v>
                </c:pt>
                <c:pt idx="10" formatCode="General">
                  <c:v>8689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954-402F-9DC8-AC84816486EF}"/>
            </c:ext>
          </c:extLst>
        </c:ser>
        <c:ser>
          <c:idx val="1"/>
          <c:order val="1"/>
          <c:tx>
            <c:strRef>
              <c:f>'3.01 Graphique 1'!$M$3</c:f>
              <c:strCache>
                <c:ptCount val="1"/>
                <c:pt idx="0">
                  <c:v>Élémentaire 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954-402F-9DC8-AC84816486EF}"/>
              </c:ext>
            </c:extLst>
          </c:dPt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71-4506-88C4-E4135C62DA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'3.01 Graphique 1'!$K$4:$K$14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xVal>
          <c:yVal>
            <c:numRef>
              <c:f>'3.01 Graphique 1'!$M$4:$M$14</c:f>
              <c:numCache>
                <c:formatCode>#,##0</c:formatCode>
                <c:ptCount val="11"/>
                <c:pt idx="0">
                  <c:v>16200</c:v>
                </c:pt>
                <c:pt idx="1">
                  <c:v>16215</c:v>
                </c:pt>
                <c:pt idx="2">
                  <c:v>16346</c:v>
                </c:pt>
                <c:pt idx="3">
                  <c:v>16472</c:v>
                </c:pt>
                <c:pt idx="4">
                  <c:v>16204</c:v>
                </c:pt>
                <c:pt idx="5">
                  <c:v>15787</c:v>
                </c:pt>
                <c:pt idx="6">
                  <c:v>15602</c:v>
                </c:pt>
                <c:pt idx="7">
                  <c:v>15508</c:v>
                </c:pt>
                <c:pt idx="8">
                  <c:v>15315</c:v>
                </c:pt>
                <c:pt idx="9" formatCode="General">
                  <c:v>15330</c:v>
                </c:pt>
                <c:pt idx="10" formatCode="General">
                  <c:v>15155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954-402F-9DC8-AC84816486EF}"/>
            </c:ext>
          </c:extLst>
        </c:ser>
        <c:ser>
          <c:idx val="2"/>
          <c:order val="2"/>
          <c:tx>
            <c:strRef>
              <c:f>'3.01 Graphique 1'!$N$3</c:f>
              <c:strCache>
                <c:ptCount val="1"/>
                <c:pt idx="0">
                  <c:v>ULIS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'3.01 Graphique 1'!$K$4:$K$14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xVal>
          <c:yVal>
            <c:numRef>
              <c:f>'3.01 Graphique 1'!$N$4:$N$14</c:f>
              <c:numCache>
                <c:formatCode>#,##0</c:formatCode>
                <c:ptCount val="11"/>
                <c:pt idx="0">
                  <c:v>196</c:v>
                </c:pt>
                <c:pt idx="1">
                  <c:v>208</c:v>
                </c:pt>
                <c:pt idx="2">
                  <c:v>237</c:v>
                </c:pt>
                <c:pt idx="3">
                  <c:v>265</c:v>
                </c:pt>
                <c:pt idx="4">
                  <c:v>279</c:v>
                </c:pt>
                <c:pt idx="5">
                  <c:v>291</c:v>
                </c:pt>
                <c:pt idx="6">
                  <c:v>285</c:v>
                </c:pt>
                <c:pt idx="7">
                  <c:v>264</c:v>
                </c:pt>
                <c:pt idx="8">
                  <c:v>271</c:v>
                </c:pt>
                <c:pt idx="9" formatCode="General">
                  <c:v>271</c:v>
                </c:pt>
                <c:pt idx="10" formatCode="General">
                  <c:v>320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954-402F-9DC8-AC84816486EF}"/>
            </c:ext>
          </c:extLst>
        </c:ser>
        <c:ser>
          <c:idx val="3"/>
          <c:order val="3"/>
          <c:tx>
            <c:strRef>
              <c:f>'3.01 Graphique 1'!$O$3</c:f>
              <c:strCache>
                <c:ptCount val="1"/>
                <c:pt idx="0">
                  <c:v>Ensemble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dLbls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71-4506-88C4-E4135C62DA7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'3.01 Graphique 1'!$K$4:$K$14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xVal>
          <c:yVal>
            <c:numRef>
              <c:f>'3.01 Graphique 1'!$O$4:$O$14</c:f>
              <c:numCache>
                <c:formatCode>#,##0</c:formatCode>
                <c:ptCount val="11"/>
                <c:pt idx="0">
                  <c:v>26058</c:v>
                </c:pt>
                <c:pt idx="1">
                  <c:v>25983</c:v>
                </c:pt>
                <c:pt idx="2">
                  <c:v>25877</c:v>
                </c:pt>
                <c:pt idx="3">
                  <c:v>25862</c:v>
                </c:pt>
                <c:pt idx="4">
                  <c:v>25558</c:v>
                </c:pt>
                <c:pt idx="5">
                  <c:v>25132</c:v>
                </c:pt>
                <c:pt idx="6">
                  <c:v>24917</c:v>
                </c:pt>
                <c:pt idx="7">
                  <c:v>24796</c:v>
                </c:pt>
                <c:pt idx="8">
                  <c:v>24450</c:v>
                </c:pt>
                <c:pt idx="9">
                  <c:v>24386</c:v>
                </c:pt>
                <c:pt idx="10">
                  <c:v>24164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954-402F-9DC8-AC8481648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0443008"/>
        <c:axId val="370444544"/>
      </c:scatterChart>
      <c:valAx>
        <c:axId val="370443008"/>
        <c:scaling>
          <c:orientation val="minMax"/>
          <c:max val="2024"/>
          <c:min val="2015"/>
        </c:scaling>
        <c:delete val="0"/>
        <c:axPos val="b"/>
        <c:title>
          <c:layout/>
          <c:overlay val="0"/>
        </c:title>
        <c:numFmt formatCode="General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70444544"/>
        <c:crosses val="autoZero"/>
        <c:crossBetween val="midCat"/>
        <c:majorUnit val="1"/>
        <c:minorUnit val="1"/>
      </c:valAx>
      <c:valAx>
        <c:axId val="370444544"/>
        <c:scaling>
          <c:orientation val="minMax"/>
          <c:max val="30000"/>
          <c:min val="0"/>
        </c:scaling>
        <c:delete val="0"/>
        <c:axPos val="l"/>
        <c:title>
          <c:layout/>
          <c:overlay val="0"/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370443008"/>
        <c:crosses val="autoZero"/>
        <c:crossBetween val="midCat"/>
        <c:majorUnit val="5000"/>
        <c:minorUnit val="100"/>
      </c:valAx>
    </c:plotArea>
    <c:legend>
      <c:legendPos val="r"/>
      <c:layout>
        <c:manualLayout>
          <c:xMode val="edge"/>
          <c:yMode val="edge"/>
          <c:x val="0.79618666906372215"/>
          <c:y val="2.5992471191623322E-3"/>
          <c:w val="0.19059019273504824"/>
          <c:h val="0.16529537148148757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 horizontalDpi="1200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4</xdr:row>
      <xdr:rowOff>19050</xdr:rowOff>
    </xdr:from>
    <xdr:to>
      <xdr:col>9</xdr:col>
      <xdr:colOff>28574</xdr:colOff>
      <xdr:row>36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C54B230-E80D-4D07-AFEF-6AEBA764F8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0.04661</cdr:x>
      <cdr:y>0.30021</cdr:y>
    </cdr:from>
    <cdr:to>
      <cdr:x>0.1662</cdr:x>
      <cdr:y>0.40787</cdr:y>
    </cdr:to>
    <cdr:sp macro="" textlink="">
      <cdr:nvSpPr>
        <cdr:cNvPr id="20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420430" y="1381124"/>
          <a:ext cx="1078723" cy="4953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0.04389</cdr:x>
      <cdr:y>0.63737</cdr:y>
    </cdr:from>
    <cdr:to>
      <cdr:x>0.18283</cdr:x>
      <cdr:y>0.71139</cdr:y>
    </cdr:to>
    <cdr:sp macro="" textlink="">
      <cdr:nvSpPr>
        <cdr:cNvPr id="20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5696" y="2932258"/>
          <a:ext cx="1062693" cy="3405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 xmlns:a="http://schemas.openxmlformats.org/drawingml/2006/main">
          <a:pPr algn="ctr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0.00453</cdr:x>
      <cdr:y>0.00291</cdr:y>
    </cdr:from>
    <cdr:to>
      <cdr:x>0.0802</cdr:x>
      <cdr:y>0.04982</cdr:y>
    </cdr:to>
    <cdr:sp macro="" textlink="">
      <cdr:nvSpPr>
        <cdr:cNvPr id="205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471" y="13350"/>
          <a:ext cx="726522" cy="215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fr-FR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0.85331</cdr:x>
      <cdr:y>0.01142</cdr:y>
    </cdr:from>
    <cdr:to>
      <cdr:x>0.91881</cdr:x>
      <cdr:y>0.07689</cdr:y>
    </cdr:to>
    <cdr:sp macro="" textlink="">
      <cdr:nvSpPr>
        <cdr:cNvPr id="205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56214" y="50800"/>
          <a:ext cx="825418" cy="273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tables/table1.xml><?xml version="1.0" encoding="utf-8"?>
<table xmlns="http://schemas.openxmlformats.org/spreadsheetml/2006/main" id="2" name="Tableau2" displayName="Tableau2" ref="A5:K34" totalsRowCount="1" headerRowDxfId="41" dataDxfId="40" headerRowCellStyle="Normal 3" dataCellStyle="Normal 3">
  <autoFilter ref="A5:K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1">
    <tableColumn id="1" name="Colonne1" dataDxfId="39" totalsRowDxfId="23" dataCellStyle="Normal 3"/>
    <tableColumn id="3" name="2016" dataDxfId="38" totalsRowDxfId="22" dataCellStyle="Normal 3"/>
    <tableColumn id="4" name="2017" dataDxfId="37" totalsRowDxfId="21" dataCellStyle="Normal 3"/>
    <tableColumn id="5" name="2018" dataDxfId="36" totalsRowDxfId="20" dataCellStyle="Normal 3"/>
    <tableColumn id="6" name="2019" dataDxfId="35" totalsRowDxfId="19" dataCellStyle="Normal 3"/>
    <tableColumn id="7" name="2020" dataDxfId="34" totalsRowDxfId="18" dataCellStyle="Normal 3"/>
    <tableColumn id="8" name="2021" dataDxfId="33" totalsRowDxfId="17" dataCellStyle="Normal 3"/>
    <tableColumn id="9" name="2022" dataDxfId="32" totalsRowDxfId="16" dataCellStyle="Normal 3"/>
    <tableColumn id="10" name="2023" dataDxfId="31" totalsRowDxfId="15" dataCellStyle="Normal 3"/>
    <tableColumn id="2" name="2024" dataDxfId="30" totalsRowDxfId="14" dataCellStyle="Normal 3"/>
    <tableColumn id="11" name="2025" dataDxfId="24" totalsRowDxfId="13" dataCellStyle="Normal 3"/>
  </tableColumns>
  <tableStyleInfo name="Style TAB" showFirstColumn="0" showLastColumn="0" showRowStripes="1" showColumnStripes="0"/>
</table>
</file>

<file path=xl/tables/table2.xml><?xml version="1.0" encoding="utf-8"?>
<table xmlns="http://schemas.openxmlformats.org/spreadsheetml/2006/main" id="1" name="RSCTabX" displayName="RSCTabX" ref="A5:G8" totalsRowCount="1" headerRowDxfId="29" dataDxfId="27" totalsRowDxfId="26" headerRowBorderDxfId="28">
  <autoFilter ref="A5:G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Catégorie" totalsRowLabel="Corse" dataDxfId="12" totalsRowDxfId="6"/>
    <tableColumn id="2" name="Public" totalsRowFunction="sum" dataDxfId="10" totalsRowDxfId="5" dataCellStyle="Normal 2"/>
    <tableColumn id="3" name="Privé sous contrat" totalsRowFunction="sum" dataDxfId="11" totalsRowDxfId="4"/>
    <tableColumn id="8" name="Public et Privé sous contrat" totalsRowFunction="sum" dataDxfId="9" totalsRowDxfId="3" dataCellStyle="Pourcentage">
      <calculatedColumnFormula>SUM(RSCTabX[[#This Row],[Public]:[Privé sous contrat]])</calculatedColumnFormula>
    </tableColumn>
    <tableColumn id="4" name="Évolution 2024-2025 (%)" totalsRowLabel="-1,2" dataDxfId="7" totalsRowDxfId="2" dataCellStyle="Pourcentage">
      <calculatedColumnFormula>(D6-H6)/H6</calculatedColumnFormula>
    </tableColumn>
    <tableColumn id="5" name="Part du public (%)" totalsRowFunction="custom" dataDxfId="8" totalsRowDxfId="1" dataCellStyle="Pourcentage">
      <calculatedColumnFormula>RSCTabX[[#This Row],[Public]]/RSCTabX[[#This Row],[Public et Privé sous contrat]]</calculatedColumnFormula>
      <totalsRowFormula>RSCTabX[[#Totals],[Public]]/RSCTabX[[#Totals],[Public et Privé sous contrat]]</totalsRowFormula>
    </tableColumn>
    <tableColumn id="6" name="Privé hors contrat" totalsRowFunction="custom" dataDxfId="25" totalsRowDxfId="0">
      <totalsRowFormula>+G7+G6</totalsRowFormula>
    </tableColumn>
  </tableColumns>
  <tableStyleInfo name="Style TAB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"/>
  <sheetViews>
    <sheetView showGridLines="0" zoomScaleNormal="100" zoomScaleSheetLayoutView="110" workbookViewId="0">
      <selection activeCell="A19" sqref="A19"/>
    </sheetView>
  </sheetViews>
  <sheetFormatPr baseColWidth="10" defaultRowHeight="12.75" x14ac:dyDescent="0.2"/>
  <cols>
    <col min="1" max="1" width="90.7109375" style="2" customWidth="1"/>
    <col min="2" max="16384" width="11.42578125" style="2"/>
  </cols>
  <sheetData>
    <row r="1" spans="1:1" x14ac:dyDescent="0.2">
      <c r="A1" s="1" t="s">
        <v>63</v>
      </c>
    </row>
    <row r="2" spans="1:1" x14ac:dyDescent="0.2">
      <c r="A2" s="3" t="s">
        <v>0</v>
      </c>
    </row>
    <row r="3" spans="1:1" x14ac:dyDescent="0.2">
      <c r="A3" s="76">
        <v>45610</v>
      </c>
    </row>
    <row r="4" spans="1:1" ht="20.25" thickBot="1" x14ac:dyDescent="0.35">
      <c r="A4" s="4" t="s">
        <v>1</v>
      </c>
    </row>
    <row r="5" spans="1:1" ht="13.5" thickTop="1" x14ac:dyDescent="0.2"/>
    <row r="6" spans="1:1" ht="25.5" x14ac:dyDescent="0.2">
      <c r="A6" s="5" t="s">
        <v>2</v>
      </c>
    </row>
    <row r="7" spans="1:1" x14ac:dyDescent="0.2">
      <c r="A7" s="6" t="s">
        <v>3</v>
      </c>
    </row>
    <row r="9" spans="1:1" s="8" customFormat="1" ht="17.25" thickBot="1" x14ac:dyDescent="0.25">
      <c r="A9" s="7" t="s">
        <v>45</v>
      </c>
    </row>
    <row r="10" spans="1:1" s="8" customFormat="1" ht="13.5" thickTop="1" x14ac:dyDescent="0.2">
      <c r="A10" s="9"/>
    </row>
    <row r="11" spans="1:1" s="8" customFormat="1" x14ac:dyDescent="0.2">
      <c r="A11" s="9"/>
    </row>
    <row r="12" spans="1:1" s="8" customFormat="1" x14ac:dyDescent="0.2">
      <c r="A12" s="9"/>
    </row>
    <row r="13" spans="1:1" s="8" customFormat="1" x14ac:dyDescent="0.2"/>
    <row r="14" spans="1:1" s="8" customFormat="1" x14ac:dyDescent="0.2">
      <c r="A14" s="10" t="s">
        <v>4</v>
      </c>
    </row>
    <row r="15" spans="1:1" s="8" customFormat="1" x14ac:dyDescent="0.2"/>
    <row r="16" spans="1:1" s="8" customFormat="1" x14ac:dyDescent="0.2">
      <c r="A16" s="12" t="s">
        <v>23</v>
      </c>
    </row>
    <row r="17" spans="1:1" s="8" customFormat="1" x14ac:dyDescent="0.2">
      <c r="A17" s="12" t="s">
        <v>30</v>
      </c>
    </row>
    <row r="18" spans="1:1" s="8" customFormat="1" x14ac:dyDescent="0.2">
      <c r="A18" s="74" t="s">
        <v>64</v>
      </c>
    </row>
    <row r="19" spans="1:1" s="8" customFormat="1" x14ac:dyDescent="0.2">
      <c r="A19" s="12"/>
    </row>
    <row r="20" spans="1:1" s="8" customFormat="1" x14ac:dyDescent="0.2">
      <c r="A20" s="12"/>
    </row>
    <row r="21" spans="1:1" s="8" customFormat="1" x14ac:dyDescent="0.2">
      <c r="A21" s="12"/>
    </row>
    <row r="22" spans="1:1" s="8" customFormat="1" x14ac:dyDescent="0.2">
      <c r="A22" s="12"/>
    </row>
    <row r="23" spans="1:1" s="8" customFormat="1" ht="35.1" customHeight="1" x14ac:dyDescent="0.2">
      <c r="A23" s="13" t="s">
        <v>5</v>
      </c>
    </row>
    <row r="24" spans="1:1" s="8" customFormat="1" ht="22.5" x14ac:dyDescent="0.2">
      <c r="A24" s="41" t="s">
        <v>6</v>
      </c>
    </row>
    <row r="25" spans="1:1" s="8" customFormat="1" x14ac:dyDescent="0.2">
      <c r="A25" s="14"/>
    </row>
    <row r="26" spans="1:1" s="8" customFormat="1" x14ac:dyDescent="0.2">
      <c r="A26" s="15"/>
    </row>
    <row r="27" spans="1:1" s="8" customFormat="1" x14ac:dyDescent="0.2">
      <c r="A27" s="13" t="s">
        <v>7</v>
      </c>
    </row>
    <row r="28" spans="1:1" s="8" customFormat="1" x14ac:dyDescent="0.2">
      <c r="A28" s="15"/>
    </row>
    <row r="29" spans="1:1" s="8" customFormat="1" x14ac:dyDescent="0.2">
      <c r="A29" s="15" t="s">
        <v>8</v>
      </c>
    </row>
    <row r="30" spans="1:1" s="8" customFormat="1" x14ac:dyDescent="0.2">
      <c r="A30" s="16" t="s">
        <v>9</v>
      </c>
    </row>
    <row r="31" spans="1:1" s="8" customFormat="1" x14ac:dyDescent="0.2">
      <c r="A31" s="15" t="s">
        <v>10</v>
      </c>
    </row>
    <row r="32" spans="1:1" s="8" customFormat="1" x14ac:dyDescent="0.2">
      <c r="A32" s="15" t="s">
        <v>11</v>
      </c>
    </row>
    <row r="33" spans="1:1" s="8" customFormat="1" x14ac:dyDescent="0.2"/>
    <row r="34" spans="1:1" s="8" customFormat="1" x14ac:dyDescent="0.2">
      <c r="A34" s="15" t="s">
        <v>59</v>
      </c>
    </row>
    <row r="35" spans="1:1" s="8" customFormat="1" x14ac:dyDescent="0.2"/>
    <row r="36" spans="1:1" s="8" customFormat="1" x14ac:dyDescent="0.2"/>
    <row r="37" spans="1:1" s="8" customFormat="1" x14ac:dyDescent="0.2"/>
    <row r="38" spans="1:1" s="8" customFormat="1" x14ac:dyDescent="0.2"/>
    <row r="39" spans="1:1" s="8" customFormat="1" x14ac:dyDescent="0.2"/>
    <row r="40" spans="1:1" s="8" customFormat="1" x14ac:dyDescent="0.2"/>
    <row r="41" spans="1:1" s="8" customFormat="1" x14ac:dyDescent="0.2"/>
    <row r="42" spans="1:1" s="8" customFormat="1" x14ac:dyDescent="0.2"/>
    <row r="43" spans="1:1" s="8" customFormat="1" x14ac:dyDescent="0.2"/>
    <row r="44" spans="1:1" s="8" customFormat="1" x14ac:dyDescent="0.2"/>
    <row r="45" spans="1:1" s="8" customFormat="1" x14ac:dyDescent="0.2"/>
    <row r="46" spans="1:1" s="8" customFormat="1" x14ac:dyDescent="0.2"/>
    <row r="47" spans="1:1" s="8" customFormat="1" x14ac:dyDescent="0.2"/>
    <row r="48" spans="1:1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  <row r="57" s="8" customFormat="1" x14ac:dyDescent="0.2"/>
    <row r="58" s="8" customFormat="1" x14ac:dyDescent="0.2"/>
    <row r="59" s="8" customFormat="1" x14ac:dyDescent="0.2"/>
    <row r="60" s="8" customFormat="1" x14ac:dyDescent="0.2"/>
    <row r="61" s="8" customFormat="1" x14ac:dyDescent="0.2"/>
    <row r="62" s="8" customFormat="1" x14ac:dyDescent="0.2"/>
    <row r="63" s="8" customFormat="1" x14ac:dyDescent="0.2"/>
    <row r="64" s="8" customFormat="1" x14ac:dyDescent="0.2"/>
    <row r="65" s="8" customFormat="1" x14ac:dyDescent="0.2"/>
    <row r="66" s="8" customFormat="1" x14ac:dyDescent="0.2"/>
    <row r="67" s="8" customFormat="1" x14ac:dyDescent="0.2"/>
    <row r="68" s="8" customFormat="1" x14ac:dyDescent="0.2"/>
    <row r="69" s="8" customFormat="1" x14ac:dyDescent="0.2"/>
    <row r="70" s="8" customFormat="1" x14ac:dyDescent="0.2"/>
    <row r="71" s="8" customFormat="1" x14ac:dyDescent="0.2"/>
    <row r="72" s="8" customFormat="1" x14ac:dyDescent="0.2"/>
    <row r="73" s="8" customFormat="1" x14ac:dyDescent="0.2"/>
    <row r="74" s="8" customFormat="1" x14ac:dyDescent="0.2"/>
    <row r="75" s="8" customFormat="1" x14ac:dyDescent="0.2"/>
    <row r="76" s="8" customFormat="1" x14ac:dyDescent="0.2"/>
    <row r="77" s="8" customFormat="1" x14ac:dyDescent="0.2"/>
    <row r="78" s="8" customFormat="1" x14ac:dyDescent="0.2"/>
    <row r="79" s="8" customFormat="1" x14ac:dyDescent="0.2"/>
    <row r="80" s="8" customFormat="1" x14ac:dyDescent="0.2"/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440"/>
  <sheetViews>
    <sheetView showGridLines="0" zoomScaleNormal="100" workbookViewId="0">
      <selection activeCell="L25" sqref="L25"/>
    </sheetView>
  </sheetViews>
  <sheetFormatPr baseColWidth="10" defaultColWidth="0" defaultRowHeight="11.25" customHeight="1" zeroHeight="1" x14ac:dyDescent="0.2"/>
  <cols>
    <col min="1" max="1" width="23.85546875" style="21" customWidth="1"/>
    <col min="2" max="10" width="8.7109375" style="21" customWidth="1"/>
    <col min="11" max="11" width="11.42578125" style="44" customWidth="1"/>
    <col min="12" max="15" width="14" style="44" customWidth="1"/>
    <col min="16" max="16" width="14" style="45" customWidth="1"/>
    <col min="17" max="17" width="11.42578125" style="46" customWidth="1"/>
    <col min="18" max="16384" width="0" style="21" hidden="1"/>
  </cols>
  <sheetData>
    <row r="1" spans="1:17" ht="17.25" thickBot="1" x14ac:dyDescent="0.25">
      <c r="A1" s="34" t="str">
        <f>'3.01 Notice'!A9</f>
        <v>3.01 Le premier degré : évolution des effectifs</v>
      </c>
      <c r="B1" s="34"/>
      <c r="C1" s="34"/>
      <c r="D1" s="34"/>
    </row>
    <row r="2" spans="1:17" ht="12" thickTop="1" x14ac:dyDescent="0.2">
      <c r="P2" s="47"/>
    </row>
    <row r="3" spans="1:17" ht="15" x14ac:dyDescent="0.2">
      <c r="A3" s="11" t="str">
        <f>'3.01 Notice'!A16</f>
        <v>[1] Évolution des effectifs d'élèves de l'enseignement préélémentaire et élémentaire</v>
      </c>
      <c r="B3" s="11"/>
      <c r="C3" s="11"/>
      <c r="D3" s="11"/>
      <c r="E3" s="11"/>
      <c r="F3" s="11"/>
      <c r="G3" s="11"/>
      <c r="H3" s="11"/>
      <c r="I3" s="11"/>
      <c r="K3" s="48"/>
      <c r="L3" s="49" t="s">
        <v>24</v>
      </c>
      <c r="M3" s="49" t="s">
        <v>25</v>
      </c>
      <c r="N3" s="49" t="s">
        <v>26</v>
      </c>
      <c r="O3" s="49" t="s">
        <v>27</v>
      </c>
      <c r="P3" s="50"/>
    </row>
    <row r="4" spans="1:17" x14ac:dyDescent="0.2">
      <c r="A4" s="51"/>
      <c r="B4" s="52"/>
      <c r="K4" s="44">
        <v>2015</v>
      </c>
      <c r="L4" s="53">
        <v>9662</v>
      </c>
      <c r="M4" s="53">
        <v>16200</v>
      </c>
      <c r="N4" s="53">
        <v>196</v>
      </c>
      <c r="O4" s="53">
        <f>SUM(L4:N4)</f>
        <v>26058</v>
      </c>
      <c r="P4" s="50"/>
      <c r="Q4" s="54"/>
    </row>
    <row r="5" spans="1:17" x14ac:dyDescent="0.2">
      <c r="A5" s="51"/>
      <c r="K5" s="44">
        <v>2016</v>
      </c>
      <c r="L5" s="53">
        <v>9560</v>
      </c>
      <c r="M5" s="53">
        <v>16215</v>
      </c>
      <c r="N5" s="53">
        <v>208</v>
      </c>
      <c r="O5" s="53">
        <f t="shared" ref="O5:O14" si="0">SUM(L5:N5)</f>
        <v>25983</v>
      </c>
      <c r="P5" s="50"/>
      <c r="Q5" s="54"/>
    </row>
    <row r="6" spans="1:17" x14ac:dyDescent="0.2">
      <c r="K6" s="44">
        <v>2017</v>
      </c>
      <c r="L6" s="53">
        <v>9294</v>
      </c>
      <c r="M6" s="53">
        <v>16346</v>
      </c>
      <c r="N6" s="53">
        <v>237</v>
      </c>
      <c r="O6" s="53">
        <f t="shared" si="0"/>
        <v>25877</v>
      </c>
      <c r="P6" s="50"/>
      <c r="Q6" s="54"/>
    </row>
    <row r="7" spans="1:17" x14ac:dyDescent="0.2">
      <c r="K7" s="44">
        <v>2018</v>
      </c>
      <c r="L7" s="53">
        <v>9125</v>
      </c>
      <c r="M7" s="53">
        <v>16472</v>
      </c>
      <c r="N7" s="53">
        <v>265</v>
      </c>
      <c r="O7" s="53">
        <f t="shared" si="0"/>
        <v>25862</v>
      </c>
      <c r="P7" s="50"/>
      <c r="Q7" s="54"/>
    </row>
    <row r="8" spans="1:17" x14ac:dyDescent="0.2">
      <c r="K8" s="44">
        <v>2019</v>
      </c>
      <c r="L8" s="53">
        <v>9075</v>
      </c>
      <c r="M8" s="53">
        <v>16204</v>
      </c>
      <c r="N8" s="53">
        <v>279</v>
      </c>
      <c r="O8" s="53">
        <f t="shared" si="0"/>
        <v>25558</v>
      </c>
      <c r="P8" s="50"/>
      <c r="Q8" s="54"/>
    </row>
    <row r="9" spans="1:17" x14ac:dyDescent="0.2">
      <c r="K9" s="44">
        <v>2020</v>
      </c>
      <c r="L9" s="53">
        <v>9054</v>
      </c>
      <c r="M9" s="53">
        <v>15787</v>
      </c>
      <c r="N9" s="53">
        <v>291</v>
      </c>
      <c r="O9" s="53">
        <f t="shared" si="0"/>
        <v>25132</v>
      </c>
      <c r="P9" s="50"/>
      <c r="Q9" s="54"/>
    </row>
    <row r="10" spans="1:17" x14ac:dyDescent="0.2">
      <c r="K10" s="44">
        <v>2021</v>
      </c>
      <c r="L10" s="53">
        <v>9030</v>
      </c>
      <c r="M10" s="53">
        <v>15602</v>
      </c>
      <c r="N10" s="53">
        <v>285</v>
      </c>
      <c r="O10" s="53">
        <f t="shared" si="0"/>
        <v>24917</v>
      </c>
      <c r="P10" s="50"/>
      <c r="Q10" s="54"/>
    </row>
    <row r="11" spans="1:17" x14ac:dyDescent="0.2">
      <c r="K11" s="44">
        <v>2022</v>
      </c>
      <c r="L11" s="53">
        <v>9024</v>
      </c>
      <c r="M11" s="53">
        <v>15508</v>
      </c>
      <c r="N11" s="53">
        <v>264</v>
      </c>
      <c r="O11" s="53">
        <f t="shared" si="0"/>
        <v>24796</v>
      </c>
      <c r="P11" s="50"/>
      <c r="Q11" s="54"/>
    </row>
    <row r="12" spans="1:17" x14ac:dyDescent="0.2">
      <c r="K12" s="44">
        <v>2023</v>
      </c>
      <c r="L12" s="53">
        <v>8864</v>
      </c>
      <c r="M12" s="53">
        <v>15315</v>
      </c>
      <c r="N12" s="53">
        <v>271</v>
      </c>
      <c r="O12" s="53">
        <f t="shared" si="0"/>
        <v>24450</v>
      </c>
      <c r="P12" s="50"/>
      <c r="Q12" s="54"/>
    </row>
    <row r="13" spans="1:17" x14ac:dyDescent="0.2">
      <c r="K13" s="44">
        <v>2024</v>
      </c>
      <c r="L13" s="44">
        <v>8785</v>
      </c>
      <c r="M13" s="44">
        <v>15330</v>
      </c>
      <c r="N13" s="44">
        <v>271</v>
      </c>
      <c r="O13" s="53">
        <f t="shared" si="0"/>
        <v>24386</v>
      </c>
      <c r="P13" s="50"/>
      <c r="Q13" s="54"/>
    </row>
    <row r="14" spans="1:17" x14ac:dyDescent="0.2">
      <c r="K14" s="44">
        <v>2025</v>
      </c>
      <c r="L14" s="44">
        <v>8689</v>
      </c>
      <c r="M14" s="44">
        <v>15155</v>
      </c>
      <c r="N14" s="44">
        <v>320</v>
      </c>
      <c r="O14" s="53">
        <f t="shared" si="0"/>
        <v>24164</v>
      </c>
      <c r="P14" s="50"/>
      <c r="Q14" s="54"/>
    </row>
    <row r="15" spans="1:17" x14ac:dyDescent="0.2">
      <c r="P15" s="50"/>
      <c r="Q15" s="54"/>
    </row>
    <row r="16" spans="1:17" x14ac:dyDescent="0.2">
      <c r="P16" s="50"/>
      <c r="Q16" s="54"/>
    </row>
    <row r="17" spans="11:17" x14ac:dyDescent="0.2">
      <c r="P17" s="50"/>
      <c r="Q17" s="54"/>
    </row>
    <row r="18" spans="11:17" x14ac:dyDescent="0.2">
      <c r="P18" s="50"/>
      <c r="Q18" s="54"/>
    </row>
    <row r="19" spans="11:17" x14ac:dyDescent="0.2">
      <c r="P19" s="50"/>
      <c r="Q19" s="54"/>
    </row>
    <row r="20" spans="11:17" x14ac:dyDescent="0.2">
      <c r="P20" s="50"/>
      <c r="Q20" s="54"/>
    </row>
    <row r="21" spans="11:17" x14ac:dyDescent="0.2">
      <c r="P21" s="50"/>
      <c r="Q21" s="54"/>
    </row>
    <row r="22" spans="11:17" x14ac:dyDescent="0.2">
      <c r="P22" s="50"/>
      <c r="Q22" s="54"/>
    </row>
    <row r="23" spans="11:17" x14ac:dyDescent="0.2">
      <c r="P23" s="50"/>
      <c r="Q23" s="54"/>
    </row>
    <row r="24" spans="11:17" x14ac:dyDescent="0.2">
      <c r="K24" s="55"/>
      <c r="L24" s="55"/>
      <c r="M24" s="55"/>
      <c r="N24" s="55"/>
      <c r="O24" s="55"/>
      <c r="P24" s="55"/>
      <c r="Q24" s="55"/>
    </row>
    <row r="25" spans="11:17" x14ac:dyDescent="0.2">
      <c r="P25" s="50"/>
      <c r="Q25" s="54"/>
    </row>
    <row r="26" spans="11:17" x14ac:dyDescent="0.2">
      <c r="P26" s="50"/>
      <c r="Q26" s="54"/>
    </row>
    <row r="27" spans="11:17" x14ac:dyDescent="0.2">
      <c r="P27" s="50"/>
      <c r="Q27" s="54"/>
    </row>
    <row r="28" spans="11:17" x14ac:dyDescent="0.2">
      <c r="P28" s="56"/>
      <c r="Q28" s="54"/>
    </row>
    <row r="29" spans="11:17" x14ac:dyDescent="0.2">
      <c r="P29" s="50"/>
      <c r="Q29" s="54"/>
    </row>
    <row r="30" spans="11:17" x14ac:dyDescent="0.2">
      <c r="P30" s="50"/>
      <c r="Q30" s="54"/>
    </row>
    <row r="31" spans="11:17" x14ac:dyDescent="0.2">
      <c r="P31" s="50"/>
      <c r="Q31" s="54"/>
    </row>
    <row r="32" spans="11:17" x14ac:dyDescent="0.2">
      <c r="P32" s="50"/>
      <c r="Q32" s="54"/>
    </row>
    <row r="33" spans="1:17" x14ac:dyDescent="0.2">
      <c r="P33" s="50"/>
      <c r="Q33" s="54"/>
    </row>
    <row r="34" spans="1:17" x14ac:dyDescent="0.2">
      <c r="P34" s="50"/>
      <c r="Q34" s="54"/>
    </row>
    <row r="35" spans="1:17" x14ac:dyDescent="0.2">
      <c r="P35" s="50"/>
      <c r="Q35" s="54"/>
    </row>
    <row r="36" spans="1:17" x14ac:dyDescent="0.2">
      <c r="P36" s="50"/>
      <c r="Q36" s="54"/>
    </row>
    <row r="37" spans="1:17" x14ac:dyDescent="0.2">
      <c r="P37" s="50"/>
      <c r="Q37" s="54"/>
    </row>
    <row r="38" spans="1:17" x14ac:dyDescent="0.2">
      <c r="A38" s="99" t="s">
        <v>28</v>
      </c>
      <c r="B38" s="99"/>
      <c r="C38" s="99"/>
      <c r="D38" s="99"/>
      <c r="E38" s="99"/>
      <c r="F38" s="99"/>
      <c r="G38" s="99"/>
      <c r="H38" s="99"/>
      <c r="I38" s="57"/>
      <c r="J38" s="57"/>
      <c r="P38" s="50"/>
      <c r="Q38" s="54"/>
    </row>
    <row r="39" spans="1:17" x14ac:dyDescent="0.2">
      <c r="A39" s="28" t="s">
        <v>29</v>
      </c>
      <c r="P39" s="50"/>
      <c r="Q39" s="54"/>
    </row>
    <row r="40" spans="1:17" x14ac:dyDescent="0.2">
      <c r="P40" s="50"/>
      <c r="Q40" s="54"/>
    </row>
    <row r="41" spans="1:17" x14ac:dyDescent="0.2">
      <c r="I41" s="58"/>
      <c r="P41" s="50"/>
      <c r="Q41" s="54"/>
    </row>
    <row r="42" spans="1:17" x14ac:dyDescent="0.2">
      <c r="P42" s="50"/>
      <c r="Q42" s="59"/>
    </row>
    <row r="43" spans="1:17" x14ac:dyDescent="0.2"/>
    <row r="44" spans="1:17" x14ac:dyDescent="0.2"/>
    <row r="45" spans="1:17" x14ac:dyDescent="0.2"/>
    <row r="46" spans="1:17" x14ac:dyDescent="0.2"/>
    <row r="47" spans="1:17" x14ac:dyDescent="0.2"/>
    <row r="48" spans="1:17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  <row r="7000" x14ac:dyDescent="0.2"/>
    <row r="7001" x14ac:dyDescent="0.2"/>
    <row r="7002" x14ac:dyDescent="0.2"/>
    <row r="7003" x14ac:dyDescent="0.2"/>
    <row r="7004" x14ac:dyDescent="0.2"/>
    <row r="7005" x14ac:dyDescent="0.2"/>
    <row r="7006" x14ac:dyDescent="0.2"/>
    <row r="7007" x14ac:dyDescent="0.2"/>
    <row r="7008" x14ac:dyDescent="0.2"/>
    <row r="7009" x14ac:dyDescent="0.2"/>
    <row r="7010" x14ac:dyDescent="0.2"/>
    <row r="7011" x14ac:dyDescent="0.2"/>
    <row r="7012" x14ac:dyDescent="0.2"/>
    <row r="7013" x14ac:dyDescent="0.2"/>
    <row r="7014" x14ac:dyDescent="0.2"/>
    <row r="7015" x14ac:dyDescent="0.2"/>
    <row r="7016" x14ac:dyDescent="0.2"/>
    <row r="7017" x14ac:dyDescent="0.2"/>
    <row r="7018" x14ac:dyDescent="0.2"/>
    <row r="7019" x14ac:dyDescent="0.2"/>
    <row r="7020" x14ac:dyDescent="0.2"/>
    <row r="7021" x14ac:dyDescent="0.2"/>
    <row r="7022" x14ac:dyDescent="0.2"/>
    <row r="7023" x14ac:dyDescent="0.2"/>
    <row r="7024" x14ac:dyDescent="0.2"/>
    <row r="7025" x14ac:dyDescent="0.2"/>
    <row r="7026" x14ac:dyDescent="0.2"/>
    <row r="7027" x14ac:dyDescent="0.2"/>
    <row r="7028" x14ac:dyDescent="0.2"/>
    <row r="7029" x14ac:dyDescent="0.2"/>
    <row r="7030" x14ac:dyDescent="0.2"/>
    <row r="7031" x14ac:dyDescent="0.2"/>
    <row r="7032" x14ac:dyDescent="0.2"/>
    <row r="7033" x14ac:dyDescent="0.2"/>
    <row r="7034" x14ac:dyDescent="0.2"/>
    <row r="7035" x14ac:dyDescent="0.2"/>
    <row r="7036" x14ac:dyDescent="0.2"/>
    <row r="7037" x14ac:dyDescent="0.2"/>
    <row r="7038" x14ac:dyDescent="0.2"/>
    <row r="7039" x14ac:dyDescent="0.2"/>
    <row r="7040" x14ac:dyDescent="0.2"/>
    <row r="7041" x14ac:dyDescent="0.2"/>
    <row r="7042" x14ac:dyDescent="0.2"/>
    <row r="7043" x14ac:dyDescent="0.2"/>
    <row r="7044" x14ac:dyDescent="0.2"/>
    <row r="7045" x14ac:dyDescent="0.2"/>
    <row r="7046" x14ac:dyDescent="0.2"/>
    <row r="7047" x14ac:dyDescent="0.2"/>
    <row r="7048" x14ac:dyDescent="0.2"/>
    <row r="7049" x14ac:dyDescent="0.2"/>
    <row r="7050" x14ac:dyDescent="0.2"/>
    <row r="7051" x14ac:dyDescent="0.2"/>
    <row r="7052" x14ac:dyDescent="0.2"/>
    <row r="7053" x14ac:dyDescent="0.2"/>
    <row r="7054" x14ac:dyDescent="0.2"/>
    <row r="7055" x14ac:dyDescent="0.2"/>
    <row r="7056" x14ac:dyDescent="0.2"/>
    <row r="7057" x14ac:dyDescent="0.2"/>
    <row r="7058" x14ac:dyDescent="0.2"/>
    <row r="7059" x14ac:dyDescent="0.2"/>
    <row r="7060" x14ac:dyDescent="0.2"/>
    <row r="7061" x14ac:dyDescent="0.2"/>
    <row r="7062" x14ac:dyDescent="0.2"/>
    <row r="7063" x14ac:dyDescent="0.2"/>
    <row r="7064" x14ac:dyDescent="0.2"/>
    <row r="7065" x14ac:dyDescent="0.2"/>
    <row r="7066" x14ac:dyDescent="0.2"/>
    <row r="7067" x14ac:dyDescent="0.2"/>
    <row r="7068" x14ac:dyDescent="0.2"/>
    <row r="7069" x14ac:dyDescent="0.2"/>
    <row r="7070" x14ac:dyDescent="0.2"/>
    <row r="7071" x14ac:dyDescent="0.2"/>
    <row r="7072" x14ac:dyDescent="0.2"/>
    <row r="7073" x14ac:dyDescent="0.2"/>
    <row r="7074" x14ac:dyDescent="0.2"/>
    <row r="7075" x14ac:dyDescent="0.2"/>
    <row r="7076" x14ac:dyDescent="0.2"/>
    <row r="7077" x14ac:dyDescent="0.2"/>
    <row r="7078" x14ac:dyDescent="0.2"/>
    <row r="7079" x14ac:dyDescent="0.2"/>
    <row r="7080" x14ac:dyDescent="0.2"/>
    <row r="7081" x14ac:dyDescent="0.2"/>
    <row r="7082" x14ac:dyDescent="0.2"/>
    <row r="7083" x14ac:dyDescent="0.2"/>
    <row r="7084" x14ac:dyDescent="0.2"/>
    <row r="7085" x14ac:dyDescent="0.2"/>
    <row r="7086" x14ac:dyDescent="0.2"/>
    <row r="7087" x14ac:dyDescent="0.2"/>
    <row r="7088" x14ac:dyDescent="0.2"/>
    <row r="7089" x14ac:dyDescent="0.2"/>
    <row r="7090" x14ac:dyDescent="0.2"/>
    <row r="7091" x14ac:dyDescent="0.2"/>
    <row r="7092" x14ac:dyDescent="0.2"/>
    <row r="7093" x14ac:dyDescent="0.2"/>
    <row r="7094" x14ac:dyDescent="0.2"/>
    <row r="7095" x14ac:dyDescent="0.2"/>
    <row r="7096" x14ac:dyDescent="0.2"/>
    <row r="7097" x14ac:dyDescent="0.2"/>
    <row r="7098" x14ac:dyDescent="0.2"/>
    <row r="7099" x14ac:dyDescent="0.2"/>
    <row r="7100" x14ac:dyDescent="0.2"/>
    <row r="7101" x14ac:dyDescent="0.2"/>
    <row r="7102" x14ac:dyDescent="0.2"/>
    <row r="7103" x14ac:dyDescent="0.2"/>
    <row r="7104" x14ac:dyDescent="0.2"/>
    <row r="7105" x14ac:dyDescent="0.2"/>
    <row r="7106" x14ac:dyDescent="0.2"/>
    <row r="7107" x14ac:dyDescent="0.2"/>
    <row r="7108" x14ac:dyDescent="0.2"/>
    <row r="7109" x14ac:dyDescent="0.2"/>
    <row r="7110" x14ac:dyDescent="0.2"/>
    <row r="7111" x14ac:dyDescent="0.2"/>
    <row r="7112" x14ac:dyDescent="0.2"/>
    <row r="7113" x14ac:dyDescent="0.2"/>
    <row r="7114" x14ac:dyDescent="0.2"/>
    <row r="7115" x14ac:dyDescent="0.2"/>
    <row r="7116" x14ac:dyDescent="0.2"/>
    <row r="7117" x14ac:dyDescent="0.2"/>
    <row r="7118" x14ac:dyDescent="0.2"/>
    <row r="7119" x14ac:dyDescent="0.2"/>
    <row r="7120" x14ac:dyDescent="0.2"/>
    <row r="7121" x14ac:dyDescent="0.2"/>
    <row r="7122" x14ac:dyDescent="0.2"/>
    <row r="7123" x14ac:dyDescent="0.2"/>
    <row r="7124" x14ac:dyDescent="0.2"/>
    <row r="7125" x14ac:dyDescent="0.2"/>
    <row r="7126" x14ac:dyDescent="0.2"/>
    <row r="7127" x14ac:dyDescent="0.2"/>
    <row r="7128" x14ac:dyDescent="0.2"/>
    <row r="7129" x14ac:dyDescent="0.2"/>
    <row r="7130" x14ac:dyDescent="0.2"/>
    <row r="7131" x14ac:dyDescent="0.2"/>
    <row r="7132" x14ac:dyDescent="0.2"/>
    <row r="7133" x14ac:dyDescent="0.2"/>
    <row r="7134" x14ac:dyDescent="0.2"/>
    <row r="7135" x14ac:dyDescent="0.2"/>
    <row r="7136" x14ac:dyDescent="0.2"/>
    <row r="7137" x14ac:dyDescent="0.2"/>
    <row r="7138" x14ac:dyDescent="0.2"/>
    <row r="7139" x14ac:dyDescent="0.2"/>
    <row r="7140" x14ac:dyDescent="0.2"/>
    <row r="7141" x14ac:dyDescent="0.2"/>
    <row r="7142" x14ac:dyDescent="0.2"/>
    <row r="7143" x14ac:dyDescent="0.2"/>
    <row r="7144" x14ac:dyDescent="0.2"/>
    <row r="7145" x14ac:dyDescent="0.2"/>
    <row r="7146" x14ac:dyDescent="0.2"/>
    <row r="7147" x14ac:dyDescent="0.2"/>
    <row r="7148" x14ac:dyDescent="0.2"/>
    <row r="7149" x14ac:dyDescent="0.2"/>
    <row r="7150" x14ac:dyDescent="0.2"/>
    <row r="7151" x14ac:dyDescent="0.2"/>
    <row r="7152" x14ac:dyDescent="0.2"/>
    <row r="7153" x14ac:dyDescent="0.2"/>
    <row r="7154" x14ac:dyDescent="0.2"/>
    <row r="7155" x14ac:dyDescent="0.2"/>
    <row r="7156" x14ac:dyDescent="0.2"/>
    <row r="7157" x14ac:dyDescent="0.2"/>
    <row r="7158" x14ac:dyDescent="0.2"/>
    <row r="7159" x14ac:dyDescent="0.2"/>
    <row r="7160" x14ac:dyDescent="0.2"/>
    <row r="7161" x14ac:dyDescent="0.2"/>
    <row r="7162" x14ac:dyDescent="0.2"/>
    <row r="7163" x14ac:dyDescent="0.2"/>
    <row r="7164" x14ac:dyDescent="0.2"/>
    <row r="7165" x14ac:dyDescent="0.2"/>
    <row r="7166" x14ac:dyDescent="0.2"/>
    <row r="7167" x14ac:dyDescent="0.2"/>
    <row r="7168" x14ac:dyDescent="0.2"/>
    <row r="7169" x14ac:dyDescent="0.2"/>
    <row r="7170" x14ac:dyDescent="0.2"/>
    <row r="7171" x14ac:dyDescent="0.2"/>
    <row r="7172" x14ac:dyDescent="0.2"/>
    <row r="7173" x14ac:dyDescent="0.2"/>
    <row r="7174" x14ac:dyDescent="0.2"/>
    <row r="7175" x14ac:dyDescent="0.2"/>
    <row r="7176" x14ac:dyDescent="0.2"/>
    <row r="7177" x14ac:dyDescent="0.2"/>
    <row r="7178" x14ac:dyDescent="0.2"/>
    <row r="7179" x14ac:dyDescent="0.2"/>
    <row r="7180" x14ac:dyDescent="0.2"/>
    <row r="7181" x14ac:dyDescent="0.2"/>
    <row r="7182" x14ac:dyDescent="0.2"/>
    <row r="7183" x14ac:dyDescent="0.2"/>
    <row r="7184" x14ac:dyDescent="0.2"/>
    <row r="7185" x14ac:dyDescent="0.2"/>
    <row r="7186" x14ac:dyDescent="0.2"/>
    <row r="7187" x14ac:dyDescent="0.2"/>
    <row r="7188" x14ac:dyDescent="0.2"/>
    <row r="7189" x14ac:dyDescent="0.2"/>
    <row r="7190" x14ac:dyDescent="0.2"/>
    <row r="7191" x14ac:dyDescent="0.2"/>
    <row r="7192" x14ac:dyDescent="0.2"/>
    <row r="7193" x14ac:dyDescent="0.2"/>
    <row r="7194" x14ac:dyDescent="0.2"/>
    <row r="7195" x14ac:dyDescent="0.2"/>
    <row r="7196" x14ac:dyDescent="0.2"/>
    <row r="7197" x14ac:dyDescent="0.2"/>
    <row r="7198" x14ac:dyDescent="0.2"/>
    <row r="7199" x14ac:dyDescent="0.2"/>
    <row r="7200" x14ac:dyDescent="0.2"/>
    <row r="7201" x14ac:dyDescent="0.2"/>
    <row r="7202" x14ac:dyDescent="0.2"/>
    <row r="7203" x14ac:dyDescent="0.2"/>
    <row r="7204" x14ac:dyDescent="0.2"/>
    <row r="7205" x14ac:dyDescent="0.2"/>
    <row r="7206" x14ac:dyDescent="0.2"/>
    <row r="7207" x14ac:dyDescent="0.2"/>
    <row r="7208" x14ac:dyDescent="0.2"/>
    <row r="7209" x14ac:dyDescent="0.2"/>
    <row r="7210" x14ac:dyDescent="0.2"/>
    <row r="7211" x14ac:dyDescent="0.2"/>
    <row r="7212" x14ac:dyDescent="0.2"/>
    <row r="7213" x14ac:dyDescent="0.2"/>
    <row r="7214" x14ac:dyDescent="0.2"/>
    <row r="7215" x14ac:dyDescent="0.2"/>
    <row r="7216" x14ac:dyDescent="0.2"/>
    <row r="7217" x14ac:dyDescent="0.2"/>
    <row r="7218" x14ac:dyDescent="0.2"/>
    <row r="7219" x14ac:dyDescent="0.2"/>
    <row r="7220" x14ac:dyDescent="0.2"/>
    <row r="7221" x14ac:dyDescent="0.2"/>
    <row r="7222" x14ac:dyDescent="0.2"/>
    <row r="7223" x14ac:dyDescent="0.2"/>
    <row r="7224" x14ac:dyDescent="0.2"/>
    <row r="7225" x14ac:dyDescent="0.2"/>
    <row r="7226" x14ac:dyDescent="0.2"/>
    <row r="7227" x14ac:dyDescent="0.2"/>
    <row r="7228" x14ac:dyDescent="0.2"/>
    <row r="7229" x14ac:dyDescent="0.2"/>
    <row r="7230" x14ac:dyDescent="0.2"/>
    <row r="7231" x14ac:dyDescent="0.2"/>
    <row r="7232" x14ac:dyDescent="0.2"/>
    <row r="7233" x14ac:dyDescent="0.2"/>
    <row r="7234" x14ac:dyDescent="0.2"/>
    <row r="7235" x14ac:dyDescent="0.2"/>
    <row r="7236" x14ac:dyDescent="0.2"/>
    <row r="7237" x14ac:dyDescent="0.2"/>
    <row r="7238" x14ac:dyDescent="0.2"/>
    <row r="7239" x14ac:dyDescent="0.2"/>
    <row r="7240" x14ac:dyDescent="0.2"/>
    <row r="7241" x14ac:dyDescent="0.2"/>
    <row r="7242" x14ac:dyDescent="0.2"/>
    <row r="7243" x14ac:dyDescent="0.2"/>
    <row r="7244" x14ac:dyDescent="0.2"/>
    <row r="7245" x14ac:dyDescent="0.2"/>
    <row r="7246" x14ac:dyDescent="0.2"/>
    <row r="7247" x14ac:dyDescent="0.2"/>
    <row r="7248" x14ac:dyDescent="0.2"/>
    <row r="7249" x14ac:dyDescent="0.2"/>
    <row r="7250" x14ac:dyDescent="0.2"/>
    <row r="7251" x14ac:dyDescent="0.2"/>
    <row r="7252" x14ac:dyDescent="0.2"/>
    <row r="7253" x14ac:dyDescent="0.2"/>
    <row r="7254" x14ac:dyDescent="0.2"/>
    <row r="7255" x14ac:dyDescent="0.2"/>
    <row r="7256" x14ac:dyDescent="0.2"/>
    <row r="7257" x14ac:dyDescent="0.2"/>
    <row r="7258" x14ac:dyDescent="0.2"/>
    <row r="7259" x14ac:dyDescent="0.2"/>
    <row r="7260" x14ac:dyDescent="0.2"/>
    <row r="7261" x14ac:dyDescent="0.2"/>
    <row r="7262" x14ac:dyDescent="0.2"/>
    <row r="7263" x14ac:dyDescent="0.2"/>
    <row r="7264" x14ac:dyDescent="0.2"/>
    <row r="7265" x14ac:dyDescent="0.2"/>
    <row r="7266" x14ac:dyDescent="0.2"/>
    <row r="7267" x14ac:dyDescent="0.2"/>
    <row r="7268" x14ac:dyDescent="0.2"/>
    <row r="7269" x14ac:dyDescent="0.2"/>
    <row r="7270" x14ac:dyDescent="0.2"/>
    <row r="7271" x14ac:dyDescent="0.2"/>
    <row r="7272" x14ac:dyDescent="0.2"/>
    <row r="7273" x14ac:dyDescent="0.2"/>
    <row r="7274" x14ac:dyDescent="0.2"/>
    <row r="7275" x14ac:dyDescent="0.2"/>
    <row r="7276" x14ac:dyDescent="0.2"/>
    <row r="7277" x14ac:dyDescent="0.2"/>
    <row r="7278" x14ac:dyDescent="0.2"/>
    <row r="7279" x14ac:dyDescent="0.2"/>
    <row r="7280" x14ac:dyDescent="0.2"/>
    <row r="7281" x14ac:dyDescent="0.2"/>
    <row r="7282" x14ac:dyDescent="0.2"/>
    <row r="7283" x14ac:dyDescent="0.2"/>
    <row r="7284" x14ac:dyDescent="0.2"/>
    <row r="7285" x14ac:dyDescent="0.2"/>
    <row r="7286" x14ac:dyDescent="0.2"/>
    <row r="7287" x14ac:dyDescent="0.2"/>
    <row r="7288" x14ac:dyDescent="0.2"/>
    <row r="7289" x14ac:dyDescent="0.2"/>
    <row r="7290" x14ac:dyDescent="0.2"/>
    <row r="7291" x14ac:dyDescent="0.2"/>
    <row r="7292" x14ac:dyDescent="0.2"/>
    <row r="7293" x14ac:dyDescent="0.2"/>
    <row r="7294" x14ac:dyDescent="0.2"/>
    <row r="7295" x14ac:dyDescent="0.2"/>
    <row r="7296" x14ac:dyDescent="0.2"/>
    <row r="7297" x14ac:dyDescent="0.2"/>
    <row r="7298" x14ac:dyDescent="0.2"/>
    <row r="7299" x14ac:dyDescent="0.2"/>
    <row r="7300" x14ac:dyDescent="0.2"/>
    <row r="7301" x14ac:dyDescent="0.2"/>
    <row r="7302" x14ac:dyDescent="0.2"/>
    <row r="7303" x14ac:dyDescent="0.2"/>
    <row r="7304" x14ac:dyDescent="0.2"/>
    <row r="7305" x14ac:dyDescent="0.2"/>
    <row r="7306" x14ac:dyDescent="0.2"/>
    <row r="7307" x14ac:dyDescent="0.2"/>
    <row r="7308" x14ac:dyDescent="0.2"/>
    <row r="7309" x14ac:dyDescent="0.2"/>
    <row r="7310" x14ac:dyDescent="0.2"/>
    <row r="7311" x14ac:dyDescent="0.2"/>
    <row r="7312" x14ac:dyDescent="0.2"/>
    <row r="7313" x14ac:dyDescent="0.2"/>
    <row r="7314" x14ac:dyDescent="0.2"/>
    <row r="7315" x14ac:dyDescent="0.2"/>
    <row r="7316" x14ac:dyDescent="0.2"/>
    <row r="7317" x14ac:dyDescent="0.2"/>
    <row r="7318" x14ac:dyDescent="0.2"/>
    <row r="7319" x14ac:dyDescent="0.2"/>
    <row r="7320" x14ac:dyDescent="0.2"/>
    <row r="7321" x14ac:dyDescent="0.2"/>
    <row r="7322" x14ac:dyDescent="0.2"/>
    <row r="7323" x14ac:dyDescent="0.2"/>
    <row r="7324" x14ac:dyDescent="0.2"/>
    <row r="7325" x14ac:dyDescent="0.2"/>
    <row r="7326" x14ac:dyDescent="0.2"/>
    <row r="7327" x14ac:dyDescent="0.2"/>
    <row r="7328" x14ac:dyDescent="0.2"/>
    <row r="7329" x14ac:dyDescent="0.2"/>
    <row r="7330" x14ac:dyDescent="0.2"/>
    <row r="7331" x14ac:dyDescent="0.2"/>
    <row r="7332" x14ac:dyDescent="0.2"/>
    <row r="7333" x14ac:dyDescent="0.2"/>
    <row r="7334" x14ac:dyDescent="0.2"/>
    <row r="7335" x14ac:dyDescent="0.2"/>
    <row r="7336" x14ac:dyDescent="0.2"/>
    <row r="7337" x14ac:dyDescent="0.2"/>
    <row r="7338" x14ac:dyDescent="0.2"/>
    <row r="7339" x14ac:dyDescent="0.2"/>
    <row r="7340" x14ac:dyDescent="0.2"/>
    <row r="7341" x14ac:dyDescent="0.2"/>
    <row r="7342" x14ac:dyDescent="0.2"/>
    <row r="7343" x14ac:dyDescent="0.2"/>
    <row r="7344" x14ac:dyDescent="0.2"/>
    <row r="7345" x14ac:dyDescent="0.2"/>
    <row r="7346" x14ac:dyDescent="0.2"/>
    <row r="7347" x14ac:dyDescent="0.2"/>
    <row r="7348" x14ac:dyDescent="0.2"/>
    <row r="7349" x14ac:dyDescent="0.2"/>
    <row r="7350" x14ac:dyDescent="0.2"/>
    <row r="7351" x14ac:dyDescent="0.2"/>
    <row r="7352" x14ac:dyDescent="0.2"/>
    <row r="7353" x14ac:dyDescent="0.2"/>
    <row r="7354" x14ac:dyDescent="0.2"/>
    <row r="7355" x14ac:dyDescent="0.2"/>
    <row r="7356" x14ac:dyDescent="0.2"/>
    <row r="7357" x14ac:dyDescent="0.2"/>
    <row r="7358" x14ac:dyDescent="0.2"/>
    <row r="7359" x14ac:dyDescent="0.2"/>
    <row r="7360" x14ac:dyDescent="0.2"/>
    <row r="7361" x14ac:dyDescent="0.2"/>
    <row r="7362" x14ac:dyDescent="0.2"/>
    <row r="7363" x14ac:dyDescent="0.2"/>
    <row r="7364" x14ac:dyDescent="0.2"/>
    <row r="7365" x14ac:dyDescent="0.2"/>
    <row r="7366" x14ac:dyDescent="0.2"/>
    <row r="7367" x14ac:dyDescent="0.2"/>
    <row r="7368" x14ac:dyDescent="0.2"/>
    <row r="7369" x14ac:dyDescent="0.2"/>
    <row r="7370" x14ac:dyDescent="0.2"/>
    <row r="7371" x14ac:dyDescent="0.2"/>
    <row r="7372" x14ac:dyDescent="0.2"/>
    <row r="7373" x14ac:dyDescent="0.2"/>
    <row r="7374" x14ac:dyDescent="0.2"/>
    <row r="7375" x14ac:dyDescent="0.2"/>
    <row r="7376" x14ac:dyDescent="0.2"/>
    <row r="7377" x14ac:dyDescent="0.2"/>
    <row r="7378" x14ac:dyDescent="0.2"/>
    <row r="7379" x14ac:dyDescent="0.2"/>
    <row r="7380" x14ac:dyDescent="0.2"/>
    <row r="7381" x14ac:dyDescent="0.2"/>
    <row r="7382" x14ac:dyDescent="0.2"/>
    <row r="7383" x14ac:dyDescent="0.2"/>
    <row r="7384" x14ac:dyDescent="0.2"/>
    <row r="7385" x14ac:dyDescent="0.2"/>
    <row r="7386" x14ac:dyDescent="0.2"/>
    <row r="7387" x14ac:dyDescent="0.2"/>
    <row r="7388" x14ac:dyDescent="0.2"/>
    <row r="7389" x14ac:dyDescent="0.2"/>
    <row r="7390" x14ac:dyDescent="0.2"/>
    <row r="7391" x14ac:dyDescent="0.2"/>
    <row r="7392" x14ac:dyDescent="0.2"/>
    <row r="7393" x14ac:dyDescent="0.2"/>
    <row r="7394" x14ac:dyDescent="0.2"/>
    <row r="7395" x14ac:dyDescent="0.2"/>
    <row r="7396" x14ac:dyDescent="0.2"/>
    <row r="7397" x14ac:dyDescent="0.2"/>
    <row r="7398" x14ac:dyDescent="0.2"/>
    <row r="7399" x14ac:dyDescent="0.2"/>
    <row r="7400" x14ac:dyDescent="0.2"/>
    <row r="7401" x14ac:dyDescent="0.2"/>
    <row r="7402" x14ac:dyDescent="0.2"/>
    <row r="7403" x14ac:dyDescent="0.2"/>
    <row r="7404" x14ac:dyDescent="0.2"/>
    <row r="7405" x14ac:dyDescent="0.2"/>
    <row r="7406" x14ac:dyDescent="0.2"/>
    <row r="7407" x14ac:dyDescent="0.2"/>
    <row r="7408" x14ac:dyDescent="0.2"/>
    <row r="7409" x14ac:dyDescent="0.2"/>
    <row r="7410" x14ac:dyDescent="0.2"/>
    <row r="7411" x14ac:dyDescent="0.2"/>
    <row r="7412" x14ac:dyDescent="0.2"/>
    <row r="7413" x14ac:dyDescent="0.2"/>
    <row r="7414" x14ac:dyDescent="0.2"/>
    <row r="7415" x14ac:dyDescent="0.2"/>
    <row r="7416" x14ac:dyDescent="0.2"/>
    <row r="7417" x14ac:dyDescent="0.2"/>
    <row r="7418" x14ac:dyDescent="0.2"/>
    <row r="7419" x14ac:dyDescent="0.2"/>
    <row r="7420" x14ac:dyDescent="0.2"/>
    <row r="7421" x14ac:dyDescent="0.2"/>
    <row r="7422" x14ac:dyDescent="0.2"/>
    <row r="7423" x14ac:dyDescent="0.2"/>
    <row r="7424" x14ac:dyDescent="0.2"/>
    <row r="7425" x14ac:dyDescent="0.2"/>
    <row r="7426" x14ac:dyDescent="0.2"/>
    <row r="7427" x14ac:dyDescent="0.2"/>
    <row r="7428" x14ac:dyDescent="0.2"/>
    <row r="7429" x14ac:dyDescent="0.2"/>
    <row r="7430" x14ac:dyDescent="0.2"/>
    <row r="7431" x14ac:dyDescent="0.2"/>
    <row r="7432" x14ac:dyDescent="0.2"/>
    <row r="7433" x14ac:dyDescent="0.2"/>
    <row r="7434" x14ac:dyDescent="0.2"/>
    <row r="7435" x14ac:dyDescent="0.2"/>
    <row r="7436" x14ac:dyDescent="0.2"/>
    <row r="7437" x14ac:dyDescent="0.2"/>
    <row r="7438" x14ac:dyDescent="0.2"/>
    <row r="7439" x14ac:dyDescent="0.2"/>
    <row r="7440" x14ac:dyDescent="0.2"/>
    <row r="7441" x14ac:dyDescent="0.2"/>
    <row r="7442" x14ac:dyDescent="0.2"/>
    <row r="7443" x14ac:dyDescent="0.2"/>
    <row r="7444" x14ac:dyDescent="0.2"/>
    <row r="7445" x14ac:dyDescent="0.2"/>
    <row r="7446" x14ac:dyDescent="0.2"/>
    <row r="7447" x14ac:dyDescent="0.2"/>
    <row r="7448" x14ac:dyDescent="0.2"/>
    <row r="7449" x14ac:dyDescent="0.2"/>
    <row r="7450" x14ac:dyDescent="0.2"/>
    <row r="7451" x14ac:dyDescent="0.2"/>
    <row r="7452" x14ac:dyDescent="0.2"/>
    <row r="7453" x14ac:dyDescent="0.2"/>
    <row r="7454" x14ac:dyDescent="0.2"/>
    <row r="7455" x14ac:dyDescent="0.2"/>
    <row r="7456" x14ac:dyDescent="0.2"/>
    <row r="7457" x14ac:dyDescent="0.2"/>
    <row r="7458" x14ac:dyDescent="0.2"/>
    <row r="7459" x14ac:dyDescent="0.2"/>
    <row r="7460" x14ac:dyDescent="0.2"/>
    <row r="7461" x14ac:dyDescent="0.2"/>
    <row r="7462" x14ac:dyDescent="0.2"/>
    <row r="7463" x14ac:dyDescent="0.2"/>
    <row r="7464" x14ac:dyDescent="0.2"/>
    <row r="7465" x14ac:dyDescent="0.2"/>
    <row r="7466" x14ac:dyDescent="0.2"/>
    <row r="7467" x14ac:dyDescent="0.2"/>
    <row r="7468" x14ac:dyDescent="0.2"/>
    <row r="7469" x14ac:dyDescent="0.2"/>
    <row r="7470" x14ac:dyDescent="0.2"/>
    <row r="7471" x14ac:dyDescent="0.2"/>
    <row r="7472" x14ac:dyDescent="0.2"/>
    <row r="7473" x14ac:dyDescent="0.2"/>
    <row r="7474" x14ac:dyDescent="0.2"/>
    <row r="7475" x14ac:dyDescent="0.2"/>
    <row r="7476" x14ac:dyDescent="0.2"/>
    <row r="7477" x14ac:dyDescent="0.2"/>
    <row r="7478" x14ac:dyDescent="0.2"/>
    <row r="7479" x14ac:dyDescent="0.2"/>
    <row r="7480" x14ac:dyDescent="0.2"/>
    <row r="7481" x14ac:dyDescent="0.2"/>
    <row r="7482" x14ac:dyDescent="0.2"/>
    <row r="7483" x14ac:dyDescent="0.2"/>
    <row r="7484" x14ac:dyDescent="0.2"/>
    <row r="7485" x14ac:dyDescent="0.2"/>
    <row r="7486" x14ac:dyDescent="0.2"/>
    <row r="7487" x14ac:dyDescent="0.2"/>
    <row r="7488" x14ac:dyDescent="0.2"/>
    <row r="7489" x14ac:dyDescent="0.2"/>
    <row r="7490" x14ac:dyDescent="0.2"/>
    <row r="7491" x14ac:dyDescent="0.2"/>
    <row r="7492" x14ac:dyDescent="0.2"/>
    <row r="7493" x14ac:dyDescent="0.2"/>
    <row r="7494" x14ac:dyDescent="0.2"/>
    <row r="7495" x14ac:dyDescent="0.2"/>
    <row r="7496" x14ac:dyDescent="0.2"/>
    <row r="7497" x14ac:dyDescent="0.2"/>
    <row r="7498" x14ac:dyDescent="0.2"/>
    <row r="7499" x14ac:dyDescent="0.2"/>
    <row r="7500" x14ac:dyDescent="0.2"/>
    <row r="7501" x14ac:dyDescent="0.2"/>
    <row r="7502" x14ac:dyDescent="0.2"/>
    <row r="7503" x14ac:dyDescent="0.2"/>
    <row r="7504" x14ac:dyDescent="0.2"/>
    <row r="7505" x14ac:dyDescent="0.2"/>
    <row r="7506" x14ac:dyDescent="0.2"/>
    <row r="7507" x14ac:dyDescent="0.2"/>
    <row r="7508" x14ac:dyDescent="0.2"/>
    <row r="7509" x14ac:dyDescent="0.2"/>
    <row r="7510" x14ac:dyDescent="0.2"/>
    <row r="7511" x14ac:dyDescent="0.2"/>
    <row r="7512" x14ac:dyDescent="0.2"/>
    <row r="7513" x14ac:dyDescent="0.2"/>
    <row r="7514" x14ac:dyDescent="0.2"/>
    <row r="7515" x14ac:dyDescent="0.2"/>
    <row r="7516" x14ac:dyDescent="0.2"/>
    <row r="7517" x14ac:dyDescent="0.2"/>
    <row r="7518" x14ac:dyDescent="0.2"/>
    <row r="7519" x14ac:dyDescent="0.2"/>
    <row r="7520" x14ac:dyDescent="0.2"/>
    <row r="7521" x14ac:dyDescent="0.2"/>
    <row r="7522" x14ac:dyDescent="0.2"/>
    <row r="7523" x14ac:dyDescent="0.2"/>
    <row r="7524" x14ac:dyDescent="0.2"/>
    <row r="7525" x14ac:dyDescent="0.2"/>
    <row r="7526" x14ac:dyDescent="0.2"/>
    <row r="7527" x14ac:dyDescent="0.2"/>
    <row r="7528" x14ac:dyDescent="0.2"/>
    <row r="7529" x14ac:dyDescent="0.2"/>
    <row r="7530" x14ac:dyDescent="0.2"/>
    <row r="7531" x14ac:dyDescent="0.2"/>
    <row r="7532" x14ac:dyDescent="0.2"/>
    <row r="7533" x14ac:dyDescent="0.2"/>
    <row r="7534" x14ac:dyDescent="0.2"/>
    <row r="7535" x14ac:dyDescent="0.2"/>
    <row r="7536" x14ac:dyDescent="0.2"/>
    <row r="7537" x14ac:dyDescent="0.2"/>
    <row r="7538" x14ac:dyDescent="0.2"/>
    <row r="7539" x14ac:dyDescent="0.2"/>
    <row r="7540" x14ac:dyDescent="0.2"/>
    <row r="7541" x14ac:dyDescent="0.2"/>
    <row r="7542" x14ac:dyDescent="0.2"/>
    <row r="7543" x14ac:dyDescent="0.2"/>
    <row r="7544" x14ac:dyDescent="0.2"/>
    <row r="7545" x14ac:dyDescent="0.2"/>
    <row r="7546" x14ac:dyDescent="0.2"/>
    <row r="7547" x14ac:dyDescent="0.2"/>
    <row r="7548" x14ac:dyDescent="0.2"/>
    <row r="7549" x14ac:dyDescent="0.2"/>
    <row r="7550" x14ac:dyDescent="0.2"/>
    <row r="7551" x14ac:dyDescent="0.2"/>
    <row r="7552" x14ac:dyDescent="0.2"/>
    <row r="7553" x14ac:dyDescent="0.2"/>
    <row r="7554" x14ac:dyDescent="0.2"/>
    <row r="7555" x14ac:dyDescent="0.2"/>
    <row r="7556" x14ac:dyDescent="0.2"/>
    <row r="7557" x14ac:dyDescent="0.2"/>
    <row r="7558" x14ac:dyDescent="0.2"/>
    <row r="7559" x14ac:dyDescent="0.2"/>
    <row r="7560" x14ac:dyDescent="0.2"/>
    <row r="7561" x14ac:dyDescent="0.2"/>
    <row r="7562" x14ac:dyDescent="0.2"/>
    <row r="7563" x14ac:dyDescent="0.2"/>
    <row r="7564" x14ac:dyDescent="0.2"/>
    <row r="7565" x14ac:dyDescent="0.2"/>
    <row r="7566" x14ac:dyDescent="0.2"/>
    <row r="7567" x14ac:dyDescent="0.2"/>
    <row r="7568" x14ac:dyDescent="0.2"/>
    <row r="7569" x14ac:dyDescent="0.2"/>
    <row r="7570" x14ac:dyDescent="0.2"/>
    <row r="7571" x14ac:dyDescent="0.2"/>
    <row r="7572" x14ac:dyDescent="0.2"/>
    <row r="7573" x14ac:dyDescent="0.2"/>
    <row r="7574" x14ac:dyDescent="0.2"/>
    <row r="7575" x14ac:dyDescent="0.2"/>
    <row r="7576" x14ac:dyDescent="0.2"/>
    <row r="7577" x14ac:dyDescent="0.2"/>
    <row r="7578" x14ac:dyDescent="0.2"/>
    <row r="7579" x14ac:dyDescent="0.2"/>
    <row r="7580" x14ac:dyDescent="0.2"/>
    <row r="7581" x14ac:dyDescent="0.2"/>
    <row r="7582" x14ac:dyDescent="0.2"/>
    <row r="7583" x14ac:dyDescent="0.2"/>
    <row r="7584" x14ac:dyDescent="0.2"/>
    <row r="7585" x14ac:dyDescent="0.2"/>
    <row r="7586" x14ac:dyDescent="0.2"/>
    <row r="7587" x14ac:dyDescent="0.2"/>
    <row r="7588" x14ac:dyDescent="0.2"/>
    <row r="7589" x14ac:dyDescent="0.2"/>
    <row r="7590" x14ac:dyDescent="0.2"/>
    <row r="7591" x14ac:dyDescent="0.2"/>
    <row r="7592" x14ac:dyDescent="0.2"/>
    <row r="7593" x14ac:dyDescent="0.2"/>
    <row r="7594" x14ac:dyDescent="0.2"/>
    <row r="7595" x14ac:dyDescent="0.2"/>
    <row r="7596" x14ac:dyDescent="0.2"/>
    <row r="7597" x14ac:dyDescent="0.2"/>
    <row r="7598" x14ac:dyDescent="0.2"/>
    <row r="7599" x14ac:dyDescent="0.2"/>
    <row r="7600" x14ac:dyDescent="0.2"/>
    <row r="7601" x14ac:dyDescent="0.2"/>
    <row r="7602" x14ac:dyDescent="0.2"/>
    <row r="7603" x14ac:dyDescent="0.2"/>
    <row r="7604" x14ac:dyDescent="0.2"/>
    <row r="7605" x14ac:dyDescent="0.2"/>
    <row r="7606" x14ac:dyDescent="0.2"/>
    <row r="7607" x14ac:dyDescent="0.2"/>
    <row r="7608" x14ac:dyDescent="0.2"/>
    <row r="7609" x14ac:dyDescent="0.2"/>
    <row r="7610" x14ac:dyDescent="0.2"/>
    <row r="7611" x14ac:dyDescent="0.2"/>
    <row r="7612" x14ac:dyDescent="0.2"/>
    <row r="7613" x14ac:dyDescent="0.2"/>
    <row r="7614" x14ac:dyDescent="0.2"/>
    <row r="7615" x14ac:dyDescent="0.2"/>
    <row r="7616" x14ac:dyDescent="0.2"/>
    <row r="7617" x14ac:dyDescent="0.2"/>
    <row r="7618" x14ac:dyDescent="0.2"/>
    <row r="7619" x14ac:dyDescent="0.2"/>
    <row r="7620" x14ac:dyDescent="0.2"/>
    <row r="7621" x14ac:dyDescent="0.2"/>
    <row r="7622" x14ac:dyDescent="0.2"/>
    <row r="7623" x14ac:dyDescent="0.2"/>
    <row r="7624" x14ac:dyDescent="0.2"/>
    <row r="7625" x14ac:dyDescent="0.2"/>
    <row r="7626" x14ac:dyDescent="0.2"/>
    <row r="7627" x14ac:dyDescent="0.2"/>
    <row r="7628" x14ac:dyDescent="0.2"/>
    <row r="7629" x14ac:dyDescent="0.2"/>
    <row r="7630" x14ac:dyDescent="0.2"/>
    <row r="7631" x14ac:dyDescent="0.2"/>
    <row r="7632" x14ac:dyDescent="0.2"/>
    <row r="7633" x14ac:dyDescent="0.2"/>
    <row r="7634" x14ac:dyDescent="0.2"/>
    <row r="7635" x14ac:dyDescent="0.2"/>
    <row r="7636" x14ac:dyDescent="0.2"/>
    <row r="7637" x14ac:dyDescent="0.2"/>
    <row r="7638" x14ac:dyDescent="0.2"/>
    <row r="7639" x14ac:dyDescent="0.2"/>
    <row r="7640" x14ac:dyDescent="0.2"/>
    <row r="7641" x14ac:dyDescent="0.2"/>
    <row r="7642" x14ac:dyDescent="0.2"/>
    <row r="7643" x14ac:dyDescent="0.2"/>
    <row r="7644" x14ac:dyDescent="0.2"/>
    <row r="7645" x14ac:dyDescent="0.2"/>
    <row r="7646" x14ac:dyDescent="0.2"/>
    <row r="7647" x14ac:dyDescent="0.2"/>
    <row r="7648" x14ac:dyDescent="0.2"/>
    <row r="7649" x14ac:dyDescent="0.2"/>
    <row r="7650" x14ac:dyDescent="0.2"/>
    <row r="7651" x14ac:dyDescent="0.2"/>
    <row r="7652" x14ac:dyDescent="0.2"/>
    <row r="7653" x14ac:dyDescent="0.2"/>
    <row r="7654" x14ac:dyDescent="0.2"/>
    <row r="7655" x14ac:dyDescent="0.2"/>
    <row r="7656" x14ac:dyDescent="0.2"/>
    <row r="7657" x14ac:dyDescent="0.2"/>
    <row r="7658" x14ac:dyDescent="0.2"/>
    <row r="7659" x14ac:dyDescent="0.2"/>
    <row r="7660" x14ac:dyDescent="0.2"/>
    <row r="7661" x14ac:dyDescent="0.2"/>
    <row r="7662" x14ac:dyDescent="0.2"/>
    <row r="7663" x14ac:dyDescent="0.2"/>
    <row r="7664" x14ac:dyDescent="0.2"/>
    <row r="7665" x14ac:dyDescent="0.2"/>
    <row r="7666" x14ac:dyDescent="0.2"/>
    <row r="7667" x14ac:dyDescent="0.2"/>
    <row r="7668" x14ac:dyDescent="0.2"/>
    <row r="7669" x14ac:dyDescent="0.2"/>
    <row r="7670" x14ac:dyDescent="0.2"/>
    <row r="7671" x14ac:dyDescent="0.2"/>
    <row r="7672" x14ac:dyDescent="0.2"/>
    <row r="7673" x14ac:dyDescent="0.2"/>
    <row r="7674" x14ac:dyDescent="0.2"/>
    <row r="7675" x14ac:dyDescent="0.2"/>
    <row r="7676" x14ac:dyDescent="0.2"/>
    <row r="7677" x14ac:dyDescent="0.2"/>
    <row r="7678" x14ac:dyDescent="0.2"/>
    <row r="7679" x14ac:dyDescent="0.2"/>
    <row r="7680" x14ac:dyDescent="0.2"/>
    <row r="7681" x14ac:dyDescent="0.2"/>
    <row r="7682" x14ac:dyDescent="0.2"/>
    <row r="7683" x14ac:dyDescent="0.2"/>
    <row r="7684" x14ac:dyDescent="0.2"/>
    <row r="7685" x14ac:dyDescent="0.2"/>
    <row r="7686" x14ac:dyDescent="0.2"/>
    <row r="7687" x14ac:dyDescent="0.2"/>
    <row r="7688" x14ac:dyDescent="0.2"/>
    <row r="7689" x14ac:dyDescent="0.2"/>
    <row r="7690" x14ac:dyDescent="0.2"/>
    <row r="7691" x14ac:dyDescent="0.2"/>
    <row r="7692" x14ac:dyDescent="0.2"/>
    <row r="7693" x14ac:dyDescent="0.2"/>
    <row r="7694" x14ac:dyDescent="0.2"/>
    <row r="7695" x14ac:dyDescent="0.2"/>
    <row r="7696" x14ac:dyDescent="0.2"/>
    <row r="7697" x14ac:dyDescent="0.2"/>
    <row r="7698" x14ac:dyDescent="0.2"/>
    <row r="7699" x14ac:dyDescent="0.2"/>
    <row r="7700" x14ac:dyDescent="0.2"/>
    <row r="7701" x14ac:dyDescent="0.2"/>
    <row r="7702" x14ac:dyDescent="0.2"/>
    <row r="7703" x14ac:dyDescent="0.2"/>
    <row r="7704" x14ac:dyDescent="0.2"/>
    <row r="7705" x14ac:dyDescent="0.2"/>
    <row r="7706" x14ac:dyDescent="0.2"/>
    <row r="7707" x14ac:dyDescent="0.2"/>
    <row r="7708" x14ac:dyDescent="0.2"/>
    <row r="7709" x14ac:dyDescent="0.2"/>
    <row r="7710" x14ac:dyDescent="0.2"/>
    <row r="7711" x14ac:dyDescent="0.2"/>
    <row r="7712" x14ac:dyDescent="0.2"/>
    <row r="7713" x14ac:dyDescent="0.2"/>
    <row r="7714" x14ac:dyDescent="0.2"/>
    <row r="7715" x14ac:dyDescent="0.2"/>
    <row r="7716" x14ac:dyDescent="0.2"/>
    <row r="7717" x14ac:dyDescent="0.2"/>
    <row r="7718" x14ac:dyDescent="0.2"/>
    <row r="7719" x14ac:dyDescent="0.2"/>
    <row r="7720" x14ac:dyDescent="0.2"/>
    <row r="7721" x14ac:dyDescent="0.2"/>
    <row r="7722" x14ac:dyDescent="0.2"/>
    <row r="7723" x14ac:dyDescent="0.2"/>
    <row r="7724" x14ac:dyDescent="0.2"/>
    <row r="7725" x14ac:dyDescent="0.2"/>
    <row r="7726" x14ac:dyDescent="0.2"/>
    <row r="7727" x14ac:dyDescent="0.2"/>
    <row r="7728" x14ac:dyDescent="0.2"/>
    <row r="7729" x14ac:dyDescent="0.2"/>
    <row r="7730" x14ac:dyDescent="0.2"/>
    <row r="7731" x14ac:dyDescent="0.2"/>
    <row r="7732" x14ac:dyDescent="0.2"/>
    <row r="7733" x14ac:dyDescent="0.2"/>
    <row r="7734" x14ac:dyDescent="0.2"/>
    <row r="7735" x14ac:dyDescent="0.2"/>
    <row r="7736" x14ac:dyDescent="0.2"/>
    <row r="7737" x14ac:dyDescent="0.2"/>
    <row r="7738" x14ac:dyDescent="0.2"/>
    <row r="7739" x14ac:dyDescent="0.2"/>
    <row r="7740" x14ac:dyDescent="0.2"/>
    <row r="7741" x14ac:dyDescent="0.2"/>
    <row r="7742" x14ac:dyDescent="0.2"/>
    <row r="7743" x14ac:dyDescent="0.2"/>
    <row r="7744" x14ac:dyDescent="0.2"/>
    <row r="7745" x14ac:dyDescent="0.2"/>
    <row r="7746" x14ac:dyDescent="0.2"/>
    <row r="7747" x14ac:dyDescent="0.2"/>
    <row r="7748" x14ac:dyDescent="0.2"/>
    <row r="7749" x14ac:dyDescent="0.2"/>
    <row r="7750" x14ac:dyDescent="0.2"/>
    <row r="7751" x14ac:dyDescent="0.2"/>
    <row r="7752" x14ac:dyDescent="0.2"/>
    <row r="7753" x14ac:dyDescent="0.2"/>
    <row r="7754" x14ac:dyDescent="0.2"/>
    <row r="7755" x14ac:dyDescent="0.2"/>
    <row r="7756" x14ac:dyDescent="0.2"/>
    <row r="7757" x14ac:dyDescent="0.2"/>
    <row r="7758" x14ac:dyDescent="0.2"/>
    <row r="7759" x14ac:dyDescent="0.2"/>
    <row r="7760" x14ac:dyDescent="0.2"/>
    <row r="7761" x14ac:dyDescent="0.2"/>
    <row r="7762" x14ac:dyDescent="0.2"/>
    <row r="7763" x14ac:dyDescent="0.2"/>
    <row r="7764" x14ac:dyDescent="0.2"/>
    <row r="7765" x14ac:dyDescent="0.2"/>
    <row r="7766" x14ac:dyDescent="0.2"/>
    <row r="7767" x14ac:dyDescent="0.2"/>
    <row r="7768" x14ac:dyDescent="0.2"/>
    <row r="7769" x14ac:dyDescent="0.2"/>
    <row r="7770" x14ac:dyDescent="0.2"/>
    <row r="7771" x14ac:dyDescent="0.2"/>
    <row r="7772" x14ac:dyDescent="0.2"/>
    <row r="7773" x14ac:dyDescent="0.2"/>
    <row r="7774" x14ac:dyDescent="0.2"/>
    <row r="7775" x14ac:dyDescent="0.2"/>
    <row r="7776" x14ac:dyDescent="0.2"/>
    <row r="7777" x14ac:dyDescent="0.2"/>
    <row r="7778" x14ac:dyDescent="0.2"/>
    <row r="7779" x14ac:dyDescent="0.2"/>
    <row r="7780" x14ac:dyDescent="0.2"/>
    <row r="7781" x14ac:dyDescent="0.2"/>
    <row r="7782" x14ac:dyDescent="0.2"/>
    <row r="7783" x14ac:dyDescent="0.2"/>
    <row r="7784" x14ac:dyDescent="0.2"/>
    <row r="7785" x14ac:dyDescent="0.2"/>
    <row r="7786" x14ac:dyDescent="0.2"/>
    <row r="7787" x14ac:dyDescent="0.2"/>
    <row r="7788" x14ac:dyDescent="0.2"/>
    <row r="7789" x14ac:dyDescent="0.2"/>
    <row r="7790" x14ac:dyDescent="0.2"/>
    <row r="7791" x14ac:dyDescent="0.2"/>
    <row r="7792" x14ac:dyDescent="0.2"/>
    <row r="7793" x14ac:dyDescent="0.2"/>
    <row r="7794" x14ac:dyDescent="0.2"/>
    <row r="7795" x14ac:dyDescent="0.2"/>
    <row r="7796" x14ac:dyDescent="0.2"/>
    <row r="7797" x14ac:dyDescent="0.2"/>
    <row r="7798" x14ac:dyDescent="0.2"/>
    <row r="7799" x14ac:dyDescent="0.2"/>
    <row r="7800" x14ac:dyDescent="0.2"/>
    <row r="7801" x14ac:dyDescent="0.2"/>
    <row r="7802" x14ac:dyDescent="0.2"/>
    <row r="7803" x14ac:dyDescent="0.2"/>
    <row r="7804" x14ac:dyDescent="0.2"/>
    <row r="7805" x14ac:dyDescent="0.2"/>
    <row r="7806" x14ac:dyDescent="0.2"/>
    <row r="7807" x14ac:dyDescent="0.2"/>
    <row r="7808" x14ac:dyDescent="0.2"/>
    <row r="7809" x14ac:dyDescent="0.2"/>
    <row r="7810" x14ac:dyDescent="0.2"/>
    <row r="7811" x14ac:dyDescent="0.2"/>
    <row r="7812" x14ac:dyDescent="0.2"/>
    <row r="7813" x14ac:dyDescent="0.2"/>
    <row r="7814" x14ac:dyDescent="0.2"/>
    <row r="7815" x14ac:dyDescent="0.2"/>
    <row r="7816" x14ac:dyDescent="0.2"/>
    <row r="7817" x14ac:dyDescent="0.2"/>
    <row r="7818" x14ac:dyDescent="0.2"/>
    <row r="7819" x14ac:dyDescent="0.2"/>
    <row r="7820" x14ac:dyDescent="0.2"/>
    <row r="7821" x14ac:dyDescent="0.2"/>
    <row r="7822" x14ac:dyDescent="0.2"/>
    <row r="7823" x14ac:dyDescent="0.2"/>
    <row r="7824" x14ac:dyDescent="0.2"/>
    <row r="7825" x14ac:dyDescent="0.2"/>
    <row r="7826" x14ac:dyDescent="0.2"/>
    <row r="7827" x14ac:dyDescent="0.2"/>
    <row r="7828" x14ac:dyDescent="0.2"/>
    <row r="7829" x14ac:dyDescent="0.2"/>
    <row r="7830" x14ac:dyDescent="0.2"/>
    <row r="7831" x14ac:dyDescent="0.2"/>
    <row r="7832" x14ac:dyDescent="0.2"/>
    <row r="7833" x14ac:dyDescent="0.2"/>
    <row r="7834" x14ac:dyDescent="0.2"/>
    <row r="7835" x14ac:dyDescent="0.2"/>
    <row r="7836" x14ac:dyDescent="0.2"/>
    <row r="7837" x14ac:dyDescent="0.2"/>
    <row r="7838" x14ac:dyDescent="0.2"/>
    <row r="7839" x14ac:dyDescent="0.2"/>
    <row r="7840" x14ac:dyDescent="0.2"/>
    <row r="7841" x14ac:dyDescent="0.2"/>
    <row r="7842" x14ac:dyDescent="0.2"/>
    <row r="7843" x14ac:dyDescent="0.2"/>
    <row r="7844" x14ac:dyDescent="0.2"/>
    <row r="7845" x14ac:dyDescent="0.2"/>
    <row r="7846" x14ac:dyDescent="0.2"/>
    <row r="7847" x14ac:dyDescent="0.2"/>
    <row r="7848" x14ac:dyDescent="0.2"/>
    <row r="7849" x14ac:dyDescent="0.2"/>
    <row r="7850" x14ac:dyDescent="0.2"/>
    <row r="7851" x14ac:dyDescent="0.2"/>
    <row r="7852" x14ac:dyDescent="0.2"/>
    <row r="7853" x14ac:dyDescent="0.2"/>
    <row r="7854" x14ac:dyDescent="0.2"/>
    <row r="7855" x14ac:dyDescent="0.2"/>
    <row r="7856" x14ac:dyDescent="0.2"/>
    <row r="7857" x14ac:dyDescent="0.2"/>
    <row r="7858" x14ac:dyDescent="0.2"/>
    <row r="7859" x14ac:dyDescent="0.2"/>
    <row r="7860" x14ac:dyDescent="0.2"/>
    <row r="7861" x14ac:dyDescent="0.2"/>
    <row r="7862" x14ac:dyDescent="0.2"/>
    <row r="7863" x14ac:dyDescent="0.2"/>
    <row r="7864" x14ac:dyDescent="0.2"/>
    <row r="7865" x14ac:dyDescent="0.2"/>
    <row r="7866" x14ac:dyDescent="0.2"/>
    <row r="7867" x14ac:dyDescent="0.2"/>
    <row r="7868" x14ac:dyDescent="0.2"/>
    <row r="7869" x14ac:dyDescent="0.2"/>
    <row r="7870" x14ac:dyDescent="0.2"/>
    <row r="7871" x14ac:dyDescent="0.2"/>
    <row r="7872" x14ac:dyDescent="0.2"/>
    <row r="7873" x14ac:dyDescent="0.2"/>
    <row r="7874" x14ac:dyDescent="0.2"/>
    <row r="7875" x14ac:dyDescent="0.2"/>
    <row r="7876" x14ac:dyDescent="0.2"/>
    <row r="7877" x14ac:dyDescent="0.2"/>
    <row r="7878" x14ac:dyDescent="0.2"/>
    <row r="7879" x14ac:dyDescent="0.2"/>
    <row r="7880" x14ac:dyDescent="0.2"/>
    <row r="7881" x14ac:dyDescent="0.2"/>
    <row r="7882" x14ac:dyDescent="0.2"/>
    <row r="7883" x14ac:dyDescent="0.2"/>
    <row r="7884" x14ac:dyDescent="0.2"/>
    <row r="7885" x14ac:dyDescent="0.2"/>
    <row r="7886" x14ac:dyDescent="0.2"/>
    <row r="7887" x14ac:dyDescent="0.2"/>
    <row r="7888" x14ac:dyDescent="0.2"/>
    <row r="7889" x14ac:dyDescent="0.2"/>
    <row r="7890" x14ac:dyDescent="0.2"/>
    <row r="7891" x14ac:dyDescent="0.2"/>
    <row r="7892" x14ac:dyDescent="0.2"/>
    <row r="7893" x14ac:dyDescent="0.2"/>
    <row r="7894" x14ac:dyDescent="0.2"/>
    <row r="7895" x14ac:dyDescent="0.2"/>
    <row r="7896" x14ac:dyDescent="0.2"/>
    <row r="7897" x14ac:dyDescent="0.2"/>
    <row r="7898" x14ac:dyDescent="0.2"/>
    <row r="7899" x14ac:dyDescent="0.2"/>
    <row r="7900" x14ac:dyDescent="0.2"/>
    <row r="7901" x14ac:dyDescent="0.2"/>
    <row r="7902" x14ac:dyDescent="0.2"/>
    <row r="7903" x14ac:dyDescent="0.2"/>
    <row r="7904" x14ac:dyDescent="0.2"/>
    <row r="7905" x14ac:dyDescent="0.2"/>
    <row r="7906" x14ac:dyDescent="0.2"/>
    <row r="7907" x14ac:dyDescent="0.2"/>
    <row r="7908" x14ac:dyDescent="0.2"/>
    <row r="7909" x14ac:dyDescent="0.2"/>
    <row r="7910" x14ac:dyDescent="0.2"/>
    <row r="7911" x14ac:dyDescent="0.2"/>
    <row r="7912" x14ac:dyDescent="0.2"/>
    <row r="7913" x14ac:dyDescent="0.2"/>
    <row r="7914" x14ac:dyDescent="0.2"/>
    <row r="7915" x14ac:dyDescent="0.2"/>
    <row r="7916" x14ac:dyDescent="0.2"/>
    <row r="7917" x14ac:dyDescent="0.2"/>
    <row r="7918" x14ac:dyDescent="0.2"/>
    <row r="7919" x14ac:dyDescent="0.2"/>
    <row r="7920" x14ac:dyDescent="0.2"/>
    <row r="7921" x14ac:dyDescent="0.2"/>
    <row r="7922" x14ac:dyDescent="0.2"/>
    <row r="7923" x14ac:dyDescent="0.2"/>
    <row r="7924" x14ac:dyDescent="0.2"/>
    <row r="7925" x14ac:dyDescent="0.2"/>
    <row r="7926" x14ac:dyDescent="0.2"/>
    <row r="7927" x14ac:dyDescent="0.2"/>
    <row r="7928" x14ac:dyDescent="0.2"/>
    <row r="7929" x14ac:dyDescent="0.2"/>
    <row r="7930" x14ac:dyDescent="0.2"/>
    <row r="7931" x14ac:dyDescent="0.2"/>
    <row r="7932" x14ac:dyDescent="0.2"/>
    <row r="7933" x14ac:dyDescent="0.2"/>
    <row r="7934" x14ac:dyDescent="0.2"/>
    <row r="7935" x14ac:dyDescent="0.2"/>
    <row r="7936" x14ac:dyDescent="0.2"/>
    <row r="7937" x14ac:dyDescent="0.2"/>
    <row r="7938" x14ac:dyDescent="0.2"/>
    <row r="7939" x14ac:dyDescent="0.2"/>
    <row r="7940" x14ac:dyDescent="0.2"/>
    <row r="7941" x14ac:dyDescent="0.2"/>
    <row r="7942" x14ac:dyDescent="0.2"/>
    <row r="7943" x14ac:dyDescent="0.2"/>
    <row r="7944" x14ac:dyDescent="0.2"/>
    <row r="7945" x14ac:dyDescent="0.2"/>
    <row r="7946" x14ac:dyDescent="0.2"/>
    <row r="7947" x14ac:dyDescent="0.2"/>
    <row r="7948" x14ac:dyDescent="0.2"/>
    <row r="7949" x14ac:dyDescent="0.2"/>
    <row r="7950" x14ac:dyDescent="0.2"/>
    <row r="7951" x14ac:dyDescent="0.2"/>
    <row r="7952" x14ac:dyDescent="0.2"/>
    <row r="7953" x14ac:dyDescent="0.2"/>
    <row r="7954" x14ac:dyDescent="0.2"/>
    <row r="7955" x14ac:dyDescent="0.2"/>
    <row r="7956" x14ac:dyDescent="0.2"/>
    <row r="7957" x14ac:dyDescent="0.2"/>
    <row r="7958" x14ac:dyDescent="0.2"/>
    <row r="7959" x14ac:dyDescent="0.2"/>
    <row r="7960" x14ac:dyDescent="0.2"/>
    <row r="7961" x14ac:dyDescent="0.2"/>
    <row r="7962" x14ac:dyDescent="0.2"/>
    <row r="7963" x14ac:dyDescent="0.2"/>
    <row r="7964" x14ac:dyDescent="0.2"/>
    <row r="7965" x14ac:dyDescent="0.2"/>
    <row r="7966" x14ac:dyDescent="0.2"/>
    <row r="7967" x14ac:dyDescent="0.2"/>
    <row r="7968" x14ac:dyDescent="0.2"/>
    <row r="7969" x14ac:dyDescent="0.2"/>
    <row r="7970" x14ac:dyDescent="0.2"/>
    <row r="7971" x14ac:dyDescent="0.2"/>
    <row r="7972" x14ac:dyDescent="0.2"/>
    <row r="7973" x14ac:dyDescent="0.2"/>
    <row r="7974" x14ac:dyDescent="0.2"/>
    <row r="7975" x14ac:dyDescent="0.2"/>
    <row r="7976" x14ac:dyDescent="0.2"/>
    <row r="7977" x14ac:dyDescent="0.2"/>
    <row r="7978" x14ac:dyDescent="0.2"/>
    <row r="7979" x14ac:dyDescent="0.2"/>
    <row r="7980" x14ac:dyDescent="0.2"/>
    <row r="7981" x14ac:dyDescent="0.2"/>
    <row r="7982" x14ac:dyDescent="0.2"/>
    <row r="7983" x14ac:dyDescent="0.2"/>
    <row r="7984" x14ac:dyDescent="0.2"/>
    <row r="7985" x14ac:dyDescent="0.2"/>
    <row r="7986" x14ac:dyDescent="0.2"/>
    <row r="7987" x14ac:dyDescent="0.2"/>
    <row r="7988" x14ac:dyDescent="0.2"/>
    <row r="7989" x14ac:dyDescent="0.2"/>
    <row r="7990" x14ac:dyDescent="0.2"/>
    <row r="7991" x14ac:dyDescent="0.2"/>
    <row r="7992" x14ac:dyDescent="0.2"/>
    <row r="7993" x14ac:dyDescent="0.2"/>
    <row r="7994" x14ac:dyDescent="0.2"/>
    <row r="7995" x14ac:dyDescent="0.2"/>
    <row r="7996" x14ac:dyDescent="0.2"/>
    <row r="7997" x14ac:dyDescent="0.2"/>
    <row r="7998" x14ac:dyDescent="0.2"/>
    <row r="7999" x14ac:dyDescent="0.2"/>
    <row r="8000" x14ac:dyDescent="0.2"/>
    <row r="8001" x14ac:dyDescent="0.2"/>
    <row r="8002" x14ac:dyDescent="0.2"/>
    <row r="8003" x14ac:dyDescent="0.2"/>
    <row r="8004" x14ac:dyDescent="0.2"/>
    <row r="8005" x14ac:dyDescent="0.2"/>
    <row r="8006" x14ac:dyDescent="0.2"/>
    <row r="8007" x14ac:dyDescent="0.2"/>
    <row r="8008" x14ac:dyDescent="0.2"/>
    <row r="8009" x14ac:dyDescent="0.2"/>
    <row r="8010" x14ac:dyDescent="0.2"/>
    <row r="8011" x14ac:dyDescent="0.2"/>
    <row r="8012" x14ac:dyDescent="0.2"/>
    <row r="8013" x14ac:dyDescent="0.2"/>
    <row r="8014" x14ac:dyDescent="0.2"/>
    <row r="8015" x14ac:dyDescent="0.2"/>
    <row r="8016" x14ac:dyDescent="0.2"/>
    <row r="8017" x14ac:dyDescent="0.2"/>
    <row r="8018" x14ac:dyDescent="0.2"/>
    <row r="8019" x14ac:dyDescent="0.2"/>
    <row r="8020" x14ac:dyDescent="0.2"/>
    <row r="8021" x14ac:dyDescent="0.2"/>
    <row r="8022" x14ac:dyDescent="0.2"/>
    <row r="8023" x14ac:dyDescent="0.2"/>
    <row r="8024" x14ac:dyDescent="0.2"/>
    <row r="8025" x14ac:dyDescent="0.2"/>
    <row r="8026" x14ac:dyDescent="0.2"/>
    <row r="8027" x14ac:dyDescent="0.2"/>
    <row r="8028" x14ac:dyDescent="0.2"/>
    <row r="8029" x14ac:dyDescent="0.2"/>
    <row r="8030" x14ac:dyDescent="0.2"/>
    <row r="8031" x14ac:dyDescent="0.2"/>
    <row r="8032" x14ac:dyDescent="0.2"/>
    <row r="8033" x14ac:dyDescent="0.2"/>
    <row r="8034" x14ac:dyDescent="0.2"/>
    <row r="8035" x14ac:dyDescent="0.2"/>
    <row r="8036" x14ac:dyDescent="0.2"/>
    <row r="8037" x14ac:dyDescent="0.2"/>
    <row r="8038" x14ac:dyDescent="0.2"/>
    <row r="8039" x14ac:dyDescent="0.2"/>
    <row r="8040" x14ac:dyDescent="0.2"/>
    <row r="8041" x14ac:dyDescent="0.2"/>
    <row r="8042" x14ac:dyDescent="0.2"/>
    <row r="8043" x14ac:dyDescent="0.2"/>
    <row r="8044" x14ac:dyDescent="0.2"/>
    <row r="8045" x14ac:dyDescent="0.2"/>
    <row r="8046" x14ac:dyDescent="0.2"/>
    <row r="8047" x14ac:dyDescent="0.2"/>
    <row r="8048" x14ac:dyDescent="0.2"/>
    <row r="8049" x14ac:dyDescent="0.2"/>
    <row r="8050" x14ac:dyDescent="0.2"/>
    <row r="8051" x14ac:dyDescent="0.2"/>
    <row r="8052" x14ac:dyDescent="0.2"/>
    <row r="8053" x14ac:dyDescent="0.2"/>
    <row r="8054" x14ac:dyDescent="0.2"/>
    <row r="8055" x14ac:dyDescent="0.2"/>
    <row r="8056" x14ac:dyDescent="0.2"/>
    <row r="8057" x14ac:dyDescent="0.2"/>
    <row r="8058" x14ac:dyDescent="0.2"/>
    <row r="8059" x14ac:dyDescent="0.2"/>
    <row r="8060" x14ac:dyDescent="0.2"/>
    <row r="8061" x14ac:dyDescent="0.2"/>
    <row r="8062" x14ac:dyDescent="0.2"/>
    <row r="8063" x14ac:dyDescent="0.2"/>
    <row r="8064" x14ac:dyDescent="0.2"/>
    <row r="8065" x14ac:dyDescent="0.2"/>
    <row r="8066" x14ac:dyDescent="0.2"/>
    <row r="8067" x14ac:dyDescent="0.2"/>
    <row r="8068" x14ac:dyDescent="0.2"/>
    <row r="8069" x14ac:dyDescent="0.2"/>
    <row r="8070" x14ac:dyDescent="0.2"/>
    <row r="8071" x14ac:dyDescent="0.2"/>
    <row r="8072" x14ac:dyDescent="0.2"/>
    <row r="8073" x14ac:dyDescent="0.2"/>
    <row r="8074" x14ac:dyDescent="0.2"/>
    <row r="8075" x14ac:dyDescent="0.2"/>
    <row r="8076" x14ac:dyDescent="0.2"/>
    <row r="8077" x14ac:dyDescent="0.2"/>
    <row r="8078" x14ac:dyDescent="0.2"/>
    <row r="8079" x14ac:dyDescent="0.2"/>
    <row r="8080" x14ac:dyDescent="0.2"/>
    <row r="8081" x14ac:dyDescent="0.2"/>
    <row r="8082" x14ac:dyDescent="0.2"/>
    <row r="8083" x14ac:dyDescent="0.2"/>
    <row r="8084" x14ac:dyDescent="0.2"/>
    <row r="8085" x14ac:dyDescent="0.2"/>
    <row r="8086" x14ac:dyDescent="0.2"/>
    <row r="8087" x14ac:dyDescent="0.2"/>
    <row r="8088" x14ac:dyDescent="0.2"/>
    <row r="8089" x14ac:dyDescent="0.2"/>
    <row r="8090" x14ac:dyDescent="0.2"/>
    <row r="8091" x14ac:dyDescent="0.2"/>
    <row r="8092" x14ac:dyDescent="0.2"/>
    <row r="8093" x14ac:dyDescent="0.2"/>
    <row r="8094" x14ac:dyDescent="0.2"/>
    <row r="8095" x14ac:dyDescent="0.2"/>
    <row r="8096" x14ac:dyDescent="0.2"/>
    <row r="8097" x14ac:dyDescent="0.2"/>
    <row r="8098" x14ac:dyDescent="0.2"/>
    <row r="8099" x14ac:dyDescent="0.2"/>
    <row r="8100" x14ac:dyDescent="0.2"/>
    <row r="8101" x14ac:dyDescent="0.2"/>
    <row r="8102" x14ac:dyDescent="0.2"/>
    <row r="8103" x14ac:dyDescent="0.2"/>
    <row r="8104" x14ac:dyDescent="0.2"/>
    <row r="8105" x14ac:dyDescent="0.2"/>
    <row r="8106" x14ac:dyDescent="0.2"/>
    <row r="8107" x14ac:dyDescent="0.2"/>
    <row r="8108" x14ac:dyDescent="0.2"/>
    <row r="8109" x14ac:dyDescent="0.2"/>
    <row r="8110" x14ac:dyDescent="0.2"/>
    <row r="8111" x14ac:dyDescent="0.2"/>
    <row r="8112" x14ac:dyDescent="0.2"/>
    <row r="8113" x14ac:dyDescent="0.2"/>
    <row r="8114" x14ac:dyDescent="0.2"/>
    <row r="8115" x14ac:dyDescent="0.2"/>
    <row r="8116" x14ac:dyDescent="0.2"/>
    <row r="8117" x14ac:dyDescent="0.2"/>
    <row r="8118" x14ac:dyDescent="0.2"/>
    <row r="8119" x14ac:dyDescent="0.2"/>
    <row r="8120" x14ac:dyDescent="0.2"/>
    <row r="8121" x14ac:dyDescent="0.2"/>
    <row r="8122" x14ac:dyDescent="0.2"/>
    <row r="8123" x14ac:dyDescent="0.2"/>
    <row r="8124" x14ac:dyDescent="0.2"/>
    <row r="8125" x14ac:dyDescent="0.2"/>
    <row r="8126" x14ac:dyDescent="0.2"/>
    <row r="8127" x14ac:dyDescent="0.2"/>
    <row r="8128" x14ac:dyDescent="0.2"/>
    <row r="8129" x14ac:dyDescent="0.2"/>
    <row r="8130" x14ac:dyDescent="0.2"/>
    <row r="8131" x14ac:dyDescent="0.2"/>
    <row r="8132" x14ac:dyDescent="0.2"/>
    <row r="8133" x14ac:dyDescent="0.2"/>
    <row r="8134" x14ac:dyDescent="0.2"/>
    <row r="8135" x14ac:dyDescent="0.2"/>
    <row r="8136" x14ac:dyDescent="0.2"/>
    <row r="8137" x14ac:dyDescent="0.2"/>
    <row r="8138" x14ac:dyDescent="0.2"/>
    <row r="8139" x14ac:dyDescent="0.2"/>
    <row r="8140" x14ac:dyDescent="0.2"/>
    <row r="8141" x14ac:dyDescent="0.2"/>
    <row r="8142" x14ac:dyDescent="0.2"/>
    <row r="8143" x14ac:dyDescent="0.2"/>
    <row r="8144" x14ac:dyDescent="0.2"/>
    <row r="8145" x14ac:dyDescent="0.2"/>
    <row r="8146" x14ac:dyDescent="0.2"/>
    <row r="8147" x14ac:dyDescent="0.2"/>
    <row r="8148" x14ac:dyDescent="0.2"/>
    <row r="8149" x14ac:dyDescent="0.2"/>
    <row r="8150" x14ac:dyDescent="0.2"/>
    <row r="8151" x14ac:dyDescent="0.2"/>
    <row r="8152" x14ac:dyDescent="0.2"/>
    <row r="8153" x14ac:dyDescent="0.2"/>
    <row r="8154" x14ac:dyDescent="0.2"/>
    <row r="8155" x14ac:dyDescent="0.2"/>
    <row r="8156" x14ac:dyDescent="0.2"/>
    <row r="8157" x14ac:dyDescent="0.2"/>
    <row r="8158" x14ac:dyDescent="0.2"/>
    <row r="8159" x14ac:dyDescent="0.2"/>
    <row r="8160" x14ac:dyDescent="0.2"/>
    <row r="8161" x14ac:dyDescent="0.2"/>
    <row r="8162" x14ac:dyDescent="0.2"/>
    <row r="8163" x14ac:dyDescent="0.2"/>
    <row r="8164" x14ac:dyDescent="0.2"/>
    <row r="8165" x14ac:dyDescent="0.2"/>
    <row r="8166" x14ac:dyDescent="0.2"/>
    <row r="8167" x14ac:dyDescent="0.2"/>
    <row r="8168" x14ac:dyDescent="0.2"/>
    <row r="8169" x14ac:dyDescent="0.2"/>
    <row r="8170" x14ac:dyDescent="0.2"/>
    <row r="8171" x14ac:dyDescent="0.2"/>
    <row r="8172" x14ac:dyDescent="0.2"/>
    <row r="8173" x14ac:dyDescent="0.2"/>
    <row r="8174" x14ac:dyDescent="0.2"/>
    <row r="8175" x14ac:dyDescent="0.2"/>
    <row r="8176" x14ac:dyDescent="0.2"/>
    <row r="8177" x14ac:dyDescent="0.2"/>
    <row r="8178" x14ac:dyDescent="0.2"/>
    <row r="8179" x14ac:dyDescent="0.2"/>
    <row r="8180" x14ac:dyDescent="0.2"/>
    <row r="8181" x14ac:dyDescent="0.2"/>
    <row r="8182" x14ac:dyDescent="0.2"/>
    <row r="8183" x14ac:dyDescent="0.2"/>
    <row r="8184" x14ac:dyDescent="0.2"/>
    <row r="8185" x14ac:dyDescent="0.2"/>
    <row r="8186" x14ac:dyDescent="0.2"/>
    <row r="8187" x14ac:dyDescent="0.2"/>
    <row r="8188" x14ac:dyDescent="0.2"/>
    <row r="8189" x14ac:dyDescent="0.2"/>
    <row r="8190" x14ac:dyDescent="0.2"/>
    <row r="8191" x14ac:dyDescent="0.2"/>
    <row r="8192" x14ac:dyDescent="0.2"/>
    <row r="8193" x14ac:dyDescent="0.2"/>
    <row r="8194" x14ac:dyDescent="0.2"/>
    <row r="8195" x14ac:dyDescent="0.2"/>
    <row r="8196" x14ac:dyDescent="0.2"/>
    <row r="8197" x14ac:dyDescent="0.2"/>
    <row r="8198" x14ac:dyDescent="0.2"/>
    <row r="8199" x14ac:dyDescent="0.2"/>
    <row r="8200" x14ac:dyDescent="0.2"/>
    <row r="8201" x14ac:dyDescent="0.2"/>
    <row r="8202" x14ac:dyDescent="0.2"/>
    <row r="8203" x14ac:dyDescent="0.2"/>
    <row r="8204" x14ac:dyDescent="0.2"/>
    <row r="8205" x14ac:dyDescent="0.2"/>
    <row r="8206" x14ac:dyDescent="0.2"/>
    <row r="8207" x14ac:dyDescent="0.2"/>
    <row r="8208" x14ac:dyDescent="0.2"/>
    <row r="8209" x14ac:dyDescent="0.2"/>
    <row r="8210" x14ac:dyDescent="0.2"/>
    <row r="8211" x14ac:dyDescent="0.2"/>
    <row r="8212" x14ac:dyDescent="0.2"/>
    <row r="8213" x14ac:dyDescent="0.2"/>
    <row r="8214" x14ac:dyDescent="0.2"/>
    <row r="8215" x14ac:dyDescent="0.2"/>
    <row r="8216" x14ac:dyDescent="0.2"/>
    <row r="8217" x14ac:dyDescent="0.2"/>
    <row r="8218" x14ac:dyDescent="0.2"/>
    <row r="8219" x14ac:dyDescent="0.2"/>
    <row r="8220" x14ac:dyDescent="0.2"/>
    <row r="8221" x14ac:dyDescent="0.2"/>
    <row r="8222" x14ac:dyDescent="0.2"/>
    <row r="8223" x14ac:dyDescent="0.2"/>
    <row r="8224" x14ac:dyDescent="0.2"/>
    <row r="8225" x14ac:dyDescent="0.2"/>
    <row r="8226" x14ac:dyDescent="0.2"/>
    <row r="8227" x14ac:dyDescent="0.2"/>
    <row r="8228" x14ac:dyDescent="0.2"/>
    <row r="8229" x14ac:dyDescent="0.2"/>
    <row r="8230" x14ac:dyDescent="0.2"/>
    <row r="8231" x14ac:dyDescent="0.2"/>
    <row r="8232" x14ac:dyDescent="0.2"/>
    <row r="8233" x14ac:dyDescent="0.2"/>
    <row r="8234" x14ac:dyDescent="0.2"/>
    <row r="8235" x14ac:dyDescent="0.2"/>
    <row r="8236" x14ac:dyDescent="0.2"/>
    <row r="8237" x14ac:dyDescent="0.2"/>
    <row r="8238" x14ac:dyDescent="0.2"/>
    <row r="8239" x14ac:dyDescent="0.2"/>
    <row r="8240" x14ac:dyDescent="0.2"/>
    <row r="8241" x14ac:dyDescent="0.2"/>
    <row r="8242" x14ac:dyDescent="0.2"/>
    <row r="8243" x14ac:dyDescent="0.2"/>
    <row r="8244" x14ac:dyDescent="0.2"/>
    <row r="8245" x14ac:dyDescent="0.2"/>
    <row r="8246" x14ac:dyDescent="0.2"/>
    <row r="8247" x14ac:dyDescent="0.2"/>
    <row r="8248" x14ac:dyDescent="0.2"/>
    <row r="8249" x14ac:dyDescent="0.2"/>
    <row r="8250" x14ac:dyDescent="0.2"/>
    <row r="8251" x14ac:dyDescent="0.2"/>
    <row r="8252" x14ac:dyDescent="0.2"/>
    <row r="8253" x14ac:dyDescent="0.2"/>
    <row r="8254" x14ac:dyDescent="0.2"/>
    <row r="8255" x14ac:dyDescent="0.2"/>
    <row r="8256" x14ac:dyDescent="0.2"/>
    <row r="8257" x14ac:dyDescent="0.2"/>
    <row r="8258" x14ac:dyDescent="0.2"/>
    <row r="8259" x14ac:dyDescent="0.2"/>
    <row r="8260" x14ac:dyDescent="0.2"/>
    <row r="8261" x14ac:dyDescent="0.2"/>
    <row r="8262" x14ac:dyDescent="0.2"/>
    <row r="8263" x14ac:dyDescent="0.2"/>
    <row r="8264" x14ac:dyDescent="0.2"/>
    <row r="8265" x14ac:dyDescent="0.2"/>
    <row r="8266" x14ac:dyDescent="0.2"/>
    <row r="8267" x14ac:dyDescent="0.2"/>
    <row r="8268" x14ac:dyDescent="0.2"/>
    <row r="8269" x14ac:dyDescent="0.2"/>
    <row r="8270" x14ac:dyDescent="0.2"/>
    <row r="8271" x14ac:dyDescent="0.2"/>
    <row r="8272" x14ac:dyDescent="0.2"/>
    <row r="8273" x14ac:dyDescent="0.2"/>
    <row r="8274" x14ac:dyDescent="0.2"/>
    <row r="8275" x14ac:dyDescent="0.2"/>
    <row r="8276" x14ac:dyDescent="0.2"/>
    <row r="8277" x14ac:dyDescent="0.2"/>
    <row r="8278" x14ac:dyDescent="0.2"/>
    <row r="8279" x14ac:dyDescent="0.2"/>
    <row r="8280" x14ac:dyDescent="0.2"/>
    <row r="8281" x14ac:dyDescent="0.2"/>
    <row r="8282" x14ac:dyDescent="0.2"/>
    <row r="8283" x14ac:dyDescent="0.2"/>
    <row r="8284" x14ac:dyDescent="0.2"/>
    <row r="8285" x14ac:dyDescent="0.2"/>
    <row r="8286" x14ac:dyDescent="0.2"/>
    <row r="8287" x14ac:dyDescent="0.2"/>
    <row r="8288" x14ac:dyDescent="0.2"/>
    <row r="8289" x14ac:dyDescent="0.2"/>
    <row r="8290" x14ac:dyDescent="0.2"/>
    <row r="8291" x14ac:dyDescent="0.2"/>
    <row r="8292" x14ac:dyDescent="0.2"/>
    <row r="8293" x14ac:dyDescent="0.2"/>
    <row r="8294" x14ac:dyDescent="0.2"/>
    <row r="8295" x14ac:dyDescent="0.2"/>
    <row r="8296" x14ac:dyDescent="0.2"/>
    <row r="8297" x14ac:dyDescent="0.2"/>
    <row r="8298" x14ac:dyDescent="0.2"/>
    <row r="8299" x14ac:dyDescent="0.2"/>
    <row r="8300" x14ac:dyDescent="0.2"/>
    <row r="8301" x14ac:dyDescent="0.2"/>
    <row r="8302" x14ac:dyDescent="0.2"/>
    <row r="8303" x14ac:dyDescent="0.2"/>
    <row r="8304" x14ac:dyDescent="0.2"/>
    <row r="8305" x14ac:dyDescent="0.2"/>
    <row r="8306" x14ac:dyDescent="0.2"/>
    <row r="8307" x14ac:dyDescent="0.2"/>
    <row r="8308" x14ac:dyDescent="0.2"/>
    <row r="8309" x14ac:dyDescent="0.2"/>
    <row r="8310" x14ac:dyDescent="0.2"/>
    <row r="8311" x14ac:dyDescent="0.2"/>
    <row r="8312" x14ac:dyDescent="0.2"/>
    <row r="8313" x14ac:dyDescent="0.2"/>
    <row r="8314" x14ac:dyDescent="0.2"/>
    <row r="8315" x14ac:dyDescent="0.2"/>
    <row r="8316" x14ac:dyDescent="0.2"/>
    <row r="8317" x14ac:dyDescent="0.2"/>
    <row r="8318" x14ac:dyDescent="0.2"/>
    <row r="8319" x14ac:dyDescent="0.2"/>
    <row r="8320" x14ac:dyDescent="0.2"/>
    <row r="8321" x14ac:dyDescent="0.2"/>
    <row r="8322" x14ac:dyDescent="0.2"/>
    <row r="8323" x14ac:dyDescent="0.2"/>
    <row r="8324" x14ac:dyDescent="0.2"/>
    <row r="8325" x14ac:dyDescent="0.2"/>
    <row r="8326" x14ac:dyDescent="0.2"/>
    <row r="8327" x14ac:dyDescent="0.2"/>
    <row r="8328" x14ac:dyDescent="0.2"/>
    <row r="8329" x14ac:dyDescent="0.2"/>
    <row r="8330" x14ac:dyDescent="0.2"/>
    <row r="8331" x14ac:dyDescent="0.2"/>
    <row r="8332" x14ac:dyDescent="0.2"/>
    <row r="8333" x14ac:dyDescent="0.2"/>
    <row r="8334" x14ac:dyDescent="0.2"/>
    <row r="8335" x14ac:dyDescent="0.2"/>
    <row r="8336" x14ac:dyDescent="0.2"/>
    <row r="8337" x14ac:dyDescent="0.2"/>
    <row r="8338" x14ac:dyDescent="0.2"/>
    <row r="8339" x14ac:dyDescent="0.2"/>
    <row r="8340" x14ac:dyDescent="0.2"/>
    <row r="8341" x14ac:dyDescent="0.2"/>
    <row r="8342" x14ac:dyDescent="0.2"/>
    <row r="8343" x14ac:dyDescent="0.2"/>
    <row r="8344" x14ac:dyDescent="0.2"/>
    <row r="8345" x14ac:dyDescent="0.2"/>
    <row r="8346" x14ac:dyDescent="0.2"/>
    <row r="8347" x14ac:dyDescent="0.2"/>
    <row r="8348" x14ac:dyDescent="0.2"/>
    <row r="8349" x14ac:dyDescent="0.2"/>
    <row r="8350" x14ac:dyDescent="0.2"/>
    <row r="8351" x14ac:dyDescent="0.2"/>
    <row r="8352" x14ac:dyDescent="0.2"/>
    <row r="8353" x14ac:dyDescent="0.2"/>
    <row r="8354" x14ac:dyDescent="0.2"/>
    <row r="8355" x14ac:dyDescent="0.2"/>
    <row r="8356" x14ac:dyDescent="0.2"/>
    <row r="8357" x14ac:dyDescent="0.2"/>
    <row r="8358" x14ac:dyDescent="0.2"/>
    <row r="8359" x14ac:dyDescent="0.2"/>
    <row r="8360" x14ac:dyDescent="0.2"/>
    <row r="8361" x14ac:dyDescent="0.2"/>
    <row r="8362" x14ac:dyDescent="0.2"/>
    <row r="8363" x14ac:dyDescent="0.2"/>
    <row r="8364" x14ac:dyDescent="0.2"/>
    <row r="8365" x14ac:dyDescent="0.2"/>
    <row r="8366" x14ac:dyDescent="0.2"/>
    <row r="8367" x14ac:dyDescent="0.2"/>
    <row r="8368" x14ac:dyDescent="0.2"/>
    <row r="8369" x14ac:dyDescent="0.2"/>
    <row r="8370" x14ac:dyDescent="0.2"/>
    <row r="8371" x14ac:dyDescent="0.2"/>
    <row r="8372" x14ac:dyDescent="0.2"/>
    <row r="8373" x14ac:dyDescent="0.2"/>
    <row r="8374" x14ac:dyDescent="0.2"/>
    <row r="8375" x14ac:dyDescent="0.2"/>
    <row r="8376" x14ac:dyDescent="0.2"/>
    <row r="8377" x14ac:dyDescent="0.2"/>
    <row r="8378" x14ac:dyDescent="0.2"/>
    <row r="8379" x14ac:dyDescent="0.2"/>
    <row r="8380" x14ac:dyDescent="0.2"/>
    <row r="8381" x14ac:dyDescent="0.2"/>
    <row r="8382" x14ac:dyDescent="0.2"/>
    <row r="8383" x14ac:dyDescent="0.2"/>
    <row r="8384" x14ac:dyDescent="0.2"/>
    <row r="8385" x14ac:dyDescent="0.2"/>
    <row r="8386" x14ac:dyDescent="0.2"/>
    <row r="8387" x14ac:dyDescent="0.2"/>
    <row r="8388" x14ac:dyDescent="0.2"/>
    <row r="8389" x14ac:dyDescent="0.2"/>
    <row r="8390" x14ac:dyDescent="0.2"/>
    <row r="8391" x14ac:dyDescent="0.2"/>
    <row r="8392" x14ac:dyDescent="0.2"/>
    <row r="8393" x14ac:dyDescent="0.2"/>
    <row r="8394" x14ac:dyDescent="0.2"/>
    <row r="8395" x14ac:dyDescent="0.2"/>
    <row r="8396" x14ac:dyDescent="0.2"/>
    <row r="8397" x14ac:dyDescent="0.2"/>
    <row r="8398" x14ac:dyDescent="0.2"/>
    <row r="8399" x14ac:dyDescent="0.2"/>
    <row r="8400" x14ac:dyDescent="0.2"/>
    <row r="8401" x14ac:dyDescent="0.2"/>
    <row r="8402" x14ac:dyDescent="0.2"/>
    <row r="8403" x14ac:dyDescent="0.2"/>
    <row r="8404" x14ac:dyDescent="0.2"/>
    <row r="8405" x14ac:dyDescent="0.2"/>
    <row r="8406" x14ac:dyDescent="0.2"/>
    <row r="8407" x14ac:dyDescent="0.2"/>
    <row r="8408" x14ac:dyDescent="0.2"/>
    <row r="8409" x14ac:dyDescent="0.2"/>
    <row r="8410" x14ac:dyDescent="0.2"/>
    <row r="8411" x14ac:dyDescent="0.2"/>
    <row r="8412" x14ac:dyDescent="0.2"/>
    <row r="8413" x14ac:dyDescent="0.2"/>
    <row r="8414" x14ac:dyDescent="0.2"/>
    <row r="8415" x14ac:dyDescent="0.2"/>
    <row r="8416" x14ac:dyDescent="0.2"/>
    <row r="8417" x14ac:dyDescent="0.2"/>
    <row r="8418" x14ac:dyDescent="0.2"/>
    <row r="8419" x14ac:dyDescent="0.2"/>
    <row r="8420" x14ac:dyDescent="0.2"/>
    <row r="8421" x14ac:dyDescent="0.2"/>
    <row r="8422" x14ac:dyDescent="0.2"/>
    <row r="8423" x14ac:dyDescent="0.2"/>
    <row r="8424" x14ac:dyDescent="0.2"/>
    <row r="8425" x14ac:dyDescent="0.2"/>
    <row r="8426" x14ac:dyDescent="0.2"/>
    <row r="8427" x14ac:dyDescent="0.2"/>
    <row r="8428" x14ac:dyDescent="0.2"/>
    <row r="8429" x14ac:dyDescent="0.2"/>
    <row r="8430" x14ac:dyDescent="0.2"/>
    <row r="8431" x14ac:dyDescent="0.2"/>
    <row r="8432" x14ac:dyDescent="0.2"/>
    <row r="8433" x14ac:dyDescent="0.2"/>
    <row r="8434" x14ac:dyDescent="0.2"/>
    <row r="8435" x14ac:dyDescent="0.2"/>
    <row r="8436" x14ac:dyDescent="0.2"/>
    <row r="8437" x14ac:dyDescent="0.2"/>
    <row r="8438" x14ac:dyDescent="0.2"/>
    <row r="8439" x14ac:dyDescent="0.2"/>
    <row r="8440" x14ac:dyDescent="0.2"/>
    <row r="8441" x14ac:dyDescent="0.2"/>
    <row r="8442" x14ac:dyDescent="0.2"/>
    <row r="8443" x14ac:dyDescent="0.2"/>
    <row r="8444" x14ac:dyDescent="0.2"/>
    <row r="8445" x14ac:dyDescent="0.2"/>
    <row r="8446" x14ac:dyDescent="0.2"/>
    <row r="8447" x14ac:dyDescent="0.2"/>
    <row r="8448" x14ac:dyDescent="0.2"/>
    <row r="8449" x14ac:dyDescent="0.2"/>
    <row r="8450" x14ac:dyDescent="0.2"/>
    <row r="8451" x14ac:dyDescent="0.2"/>
    <row r="8452" x14ac:dyDescent="0.2"/>
    <row r="8453" x14ac:dyDescent="0.2"/>
    <row r="8454" x14ac:dyDescent="0.2"/>
    <row r="8455" x14ac:dyDescent="0.2"/>
    <row r="8456" x14ac:dyDescent="0.2"/>
    <row r="8457" x14ac:dyDescent="0.2"/>
    <row r="8458" x14ac:dyDescent="0.2"/>
    <row r="8459" x14ac:dyDescent="0.2"/>
    <row r="8460" x14ac:dyDescent="0.2"/>
    <row r="8461" x14ac:dyDescent="0.2"/>
    <row r="8462" x14ac:dyDescent="0.2"/>
    <row r="8463" x14ac:dyDescent="0.2"/>
    <row r="8464" x14ac:dyDescent="0.2"/>
    <row r="8465" x14ac:dyDescent="0.2"/>
    <row r="8466" x14ac:dyDescent="0.2"/>
    <row r="8467" x14ac:dyDescent="0.2"/>
    <row r="8468" x14ac:dyDescent="0.2"/>
    <row r="8469" x14ac:dyDescent="0.2"/>
    <row r="8470" x14ac:dyDescent="0.2"/>
    <row r="8471" x14ac:dyDescent="0.2"/>
    <row r="8472" x14ac:dyDescent="0.2"/>
    <row r="8473" x14ac:dyDescent="0.2"/>
    <row r="8474" x14ac:dyDescent="0.2"/>
    <row r="8475" x14ac:dyDescent="0.2"/>
    <row r="8476" x14ac:dyDescent="0.2"/>
    <row r="8477" x14ac:dyDescent="0.2"/>
    <row r="8478" x14ac:dyDescent="0.2"/>
    <row r="8479" x14ac:dyDescent="0.2"/>
    <row r="8480" x14ac:dyDescent="0.2"/>
    <row r="8481" x14ac:dyDescent="0.2"/>
    <row r="8482" x14ac:dyDescent="0.2"/>
    <row r="8483" x14ac:dyDescent="0.2"/>
    <row r="8484" x14ac:dyDescent="0.2"/>
    <row r="8485" x14ac:dyDescent="0.2"/>
    <row r="8486" x14ac:dyDescent="0.2"/>
    <row r="8487" x14ac:dyDescent="0.2"/>
    <row r="8488" x14ac:dyDescent="0.2"/>
    <row r="8489" x14ac:dyDescent="0.2"/>
    <row r="8490" x14ac:dyDescent="0.2"/>
    <row r="8491" x14ac:dyDescent="0.2"/>
    <row r="8492" x14ac:dyDescent="0.2"/>
    <row r="8493" x14ac:dyDescent="0.2"/>
    <row r="8494" x14ac:dyDescent="0.2"/>
    <row r="8495" x14ac:dyDescent="0.2"/>
    <row r="8496" x14ac:dyDescent="0.2"/>
    <row r="8497" x14ac:dyDescent="0.2"/>
    <row r="8498" x14ac:dyDescent="0.2"/>
    <row r="8499" x14ac:dyDescent="0.2"/>
    <row r="8500" x14ac:dyDescent="0.2"/>
    <row r="8501" x14ac:dyDescent="0.2"/>
    <row r="8502" x14ac:dyDescent="0.2"/>
    <row r="8503" x14ac:dyDescent="0.2"/>
    <row r="8504" x14ac:dyDescent="0.2"/>
    <row r="8505" x14ac:dyDescent="0.2"/>
    <row r="8506" x14ac:dyDescent="0.2"/>
    <row r="8507" x14ac:dyDescent="0.2"/>
    <row r="8508" x14ac:dyDescent="0.2"/>
    <row r="8509" x14ac:dyDescent="0.2"/>
    <row r="8510" x14ac:dyDescent="0.2"/>
    <row r="8511" x14ac:dyDescent="0.2"/>
    <row r="8512" x14ac:dyDescent="0.2"/>
    <row r="8513" x14ac:dyDescent="0.2"/>
    <row r="8514" x14ac:dyDescent="0.2"/>
    <row r="8515" x14ac:dyDescent="0.2"/>
    <row r="8516" x14ac:dyDescent="0.2"/>
    <row r="8517" x14ac:dyDescent="0.2"/>
    <row r="8518" x14ac:dyDescent="0.2"/>
    <row r="8519" x14ac:dyDescent="0.2"/>
    <row r="8520" x14ac:dyDescent="0.2"/>
    <row r="8521" x14ac:dyDescent="0.2"/>
    <row r="8522" x14ac:dyDescent="0.2"/>
    <row r="8523" x14ac:dyDescent="0.2"/>
    <row r="8524" x14ac:dyDescent="0.2"/>
    <row r="8525" x14ac:dyDescent="0.2"/>
    <row r="8526" x14ac:dyDescent="0.2"/>
    <row r="8527" x14ac:dyDescent="0.2"/>
    <row r="8528" x14ac:dyDescent="0.2"/>
    <row r="8529" x14ac:dyDescent="0.2"/>
    <row r="8530" x14ac:dyDescent="0.2"/>
    <row r="8531" x14ac:dyDescent="0.2"/>
    <row r="8532" x14ac:dyDescent="0.2"/>
    <row r="8533" x14ac:dyDescent="0.2"/>
    <row r="8534" x14ac:dyDescent="0.2"/>
    <row r="8535" x14ac:dyDescent="0.2"/>
    <row r="8536" x14ac:dyDescent="0.2"/>
    <row r="8537" x14ac:dyDescent="0.2"/>
    <row r="8538" x14ac:dyDescent="0.2"/>
    <row r="8539" x14ac:dyDescent="0.2"/>
    <row r="8540" x14ac:dyDescent="0.2"/>
    <row r="8541" x14ac:dyDescent="0.2"/>
    <row r="8542" x14ac:dyDescent="0.2"/>
    <row r="8543" x14ac:dyDescent="0.2"/>
    <row r="8544" x14ac:dyDescent="0.2"/>
    <row r="8545" x14ac:dyDescent="0.2"/>
    <row r="8546" x14ac:dyDescent="0.2"/>
    <row r="8547" x14ac:dyDescent="0.2"/>
    <row r="8548" x14ac:dyDescent="0.2"/>
    <row r="8549" x14ac:dyDescent="0.2"/>
    <row r="8550" x14ac:dyDescent="0.2"/>
    <row r="8551" x14ac:dyDescent="0.2"/>
    <row r="8552" x14ac:dyDescent="0.2"/>
    <row r="8553" x14ac:dyDescent="0.2"/>
    <row r="8554" x14ac:dyDescent="0.2"/>
    <row r="8555" x14ac:dyDescent="0.2"/>
    <row r="8556" x14ac:dyDescent="0.2"/>
    <row r="8557" x14ac:dyDescent="0.2"/>
    <row r="8558" x14ac:dyDescent="0.2"/>
    <row r="8559" x14ac:dyDescent="0.2"/>
    <row r="8560" x14ac:dyDescent="0.2"/>
    <row r="8561" x14ac:dyDescent="0.2"/>
    <row r="8562" x14ac:dyDescent="0.2"/>
    <row r="8563" x14ac:dyDescent="0.2"/>
    <row r="8564" x14ac:dyDescent="0.2"/>
    <row r="8565" x14ac:dyDescent="0.2"/>
    <row r="8566" x14ac:dyDescent="0.2"/>
    <row r="8567" x14ac:dyDescent="0.2"/>
    <row r="8568" x14ac:dyDescent="0.2"/>
    <row r="8569" x14ac:dyDescent="0.2"/>
    <row r="8570" x14ac:dyDescent="0.2"/>
    <row r="8571" x14ac:dyDescent="0.2"/>
    <row r="8572" x14ac:dyDescent="0.2"/>
    <row r="8573" x14ac:dyDescent="0.2"/>
    <row r="8574" x14ac:dyDescent="0.2"/>
    <row r="8575" x14ac:dyDescent="0.2"/>
    <row r="8576" x14ac:dyDescent="0.2"/>
    <row r="8577" x14ac:dyDescent="0.2"/>
    <row r="8578" x14ac:dyDescent="0.2"/>
    <row r="8579" x14ac:dyDescent="0.2"/>
    <row r="8580" x14ac:dyDescent="0.2"/>
    <row r="8581" x14ac:dyDescent="0.2"/>
    <row r="8582" x14ac:dyDescent="0.2"/>
    <row r="8583" x14ac:dyDescent="0.2"/>
    <row r="8584" x14ac:dyDescent="0.2"/>
    <row r="8585" x14ac:dyDescent="0.2"/>
    <row r="8586" x14ac:dyDescent="0.2"/>
    <row r="8587" x14ac:dyDescent="0.2"/>
    <row r="8588" x14ac:dyDescent="0.2"/>
    <row r="8589" x14ac:dyDescent="0.2"/>
    <row r="8590" x14ac:dyDescent="0.2"/>
    <row r="8591" x14ac:dyDescent="0.2"/>
    <row r="8592" x14ac:dyDescent="0.2"/>
    <row r="8593" x14ac:dyDescent="0.2"/>
    <row r="8594" x14ac:dyDescent="0.2"/>
    <row r="8595" x14ac:dyDescent="0.2"/>
    <row r="8596" x14ac:dyDescent="0.2"/>
    <row r="8597" x14ac:dyDescent="0.2"/>
    <row r="8598" x14ac:dyDescent="0.2"/>
    <row r="8599" x14ac:dyDescent="0.2"/>
    <row r="8600" x14ac:dyDescent="0.2"/>
    <row r="8601" x14ac:dyDescent="0.2"/>
    <row r="8602" x14ac:dyDescent="0.2"/>
    <row r="8603" x14ac:dyDescent="0.2"/>
    <row r="8604" x14ac:dyDescent="0.2"/>
    <row r="8605" x14ac:dyDescent="0.2"/>
    <row r="8606" x14ac:dyDescent="0.2"/>
    <row r="8607" x14ac:dyDescent="0.2"/>
    <row r="8608" x14ac:dyDescent="0.2"/>
    <row r="8609" x14ac:dyDescent="0.2"/>
    <row r="8610" x14ac:dyDescent="0.2"/>
    <row r="8611" x14ac:dyDescent="0.2"/>
    <row r="8612" x14ac:dyDescent="0.2"/>
    <row r="8613" x14ac:dyDescent="0.2"/>
    <row r="8614" x14ac:dyDescent="0.2"/>
    <row r="8615" x14ac:dyDescent="0.2"/>
    <row r="8616" x14ac:dyDescent="0.2"/>
    <row r="8617" x14ac:dyDescent="0.2"/>
    <row r="8618" x14ac:dyDescent="0.2"/>
    <row r="8619" x14ac:dyDescent="0.2"/>
    <row r="8620" x14ac:dyDescent="0.2"/>
    <row r="8621" x14ac:dyDescent="0.2"/>
    <row r="8622" x14ac:dyDescent="0.2"/>
    <row r="8623" x14ac:dyDescent="0.2"/>
    <row r="8624" x14ac:dyDescent="0.2"/>
    <row r="8625" x14ac:dyDescent="0.2"/>
    <row r="8626" x14ac:dyDescent="0.2"/>
    <row r="8627" x14ac:dyDescent="0.2"/>
    <row r="8628" x14ac:dyDescent="0.2"/>
    <row r="8629" x14ac:dyDescent="0.2"/>
    <row r="8630" x14ac:dyDescent="0.2"/>
    <row r="8631" x14ac:dyDescent="0.2"/>
    <row r="8632" x14ac:dyDescent="0.2"/>
    <row r="8633" x14ac:dyDescent="0.2"/>
    <row r="8634" x14ac:dyDescent="0.2"/>
    <row r="8635" x14ac:dyDescent="0.2"/>
    <row r="8636" x14ac:dyDescent="0.2"/>
    <row r="8637" x14ac:dyDescent="0.2"/>
    <row r="8638" x14ac:dyDescent="0.2"/>
    <row r="8639" x14ac:dyDescent="0.2"/>
    <row r="8640" x14ac:dyDescent="0.2"/>
    <row r="8641" x14ac:dyDescent="0.2"/>
    <row r="8642" x14ac:dyDescent="0.2"/>
    <row r="8643" x14ac:dyDescent="0.2"/>
    <row r="8644" x14ac:dyDescent="0.2"/>
    <row r="8645" x14ac:dyDescent="0.2"/>
    <row r="8646" x14ac:dyDescent="0.2"/>
    <row r="8647" x14ac:dyDescent="0.2"/>
    <row r="8648" x14ac:dyDescent="0.2"/>
    <row r="8649" x14ac:dyDescent="0.2"/>
    <row r="8650" x14ac:dyDescent="0.2"/>
    <row r="8651" x14ac:dyDescent="0.2"/>
    <row r="8652" x14ac:dyDescent="0.2"/>
    <row r="8653" x14ac:dyDescent="0.2"/>
    <row r="8654" x14ac:dyDescent="0.2"/>
    <row r="8655" x14ac:dyDescent="0.2"/>
    <row r="8656" x14ac:dyDescent="0.2"/>
    <row r="8657" x14ac:dyDescent="0.2"/>
    <row r="8658" x14ac:dyDescent="0.2"/>
    <row r="8659" x14ac:dyDescent="0.2"/>
    <row r="8660" x14ac:dyDescent="0.2"/>
    <row r="8661" x14ac:dyDescent="0.2"/>
    <row r="8662" x14ac:dyDescent="0.2"/>
    <row r="8663" x14ac:dyDescent="0.2"/>
    <row r="8664" x14ac:dyDescent="0.2"/>
    <row r="8665" x14ac:dyDescent="0.2"/>
    <row r="8666" x14ac:dyDescent="0.2"/>
    <row r="8667" x14ac:dyDescent="0.2"/>
    <row r="8668" x14ac:dyDescent="0.2"/>
    <row r="8669" x14ac:dyDescent="0.2"/>
    <row r="8670" x14ac:dyDescent="0.2"/>
    <row r="8671" x14ac:dyDescent="0.2"/>
    <row r="8672" x14ac:dyDescent="0.2"/>
    <row r="8673" x14ac:dyDescent="0.2"/>
    <row r="8674" x14ac:dyDescent="0.2"/>
    <row r="8675" x14ac:dyDescent="0.2"/>
    <row r="8676" x14ac:dyDescent="0.2"/>
    <row r="8677" x14ac:dyDescent="0.2"/>
    <row r="8678" x14ac:dyDescent="0.2"/>
    <row r="8679" x14ac:dyDescent="0.2"/>
    <row r="8680" x14ac:dyDescent="0.2"/>
    <row r="8681" x14ac:dyDescent="0.2"/>
    <row r="8682" x14ac:dyDescent="0.2"/>
    <row r="8683" x14ac:dyDescent="0.2"/>
    <row r="8684" x14ac:dyDescent="0.2"/>
    <row r="8685" x14ac:dyDescent="0.2"/>
    <row r="8686" x14ac:dyDescent="0.2"/>
    <row r="8687" x14ac:dyDescent="0.2"/>
    <row r="8688" x14ac:dyDescent="0.2"/>
    <row r="8689" x14ac:dyDescent="0.2"/>
    <row r="8690" x14ac:dyDescent="0.2"/>
    <row r="8691" x14ac:dyDescent="0.2"/>
    <row r="8692" x14ac:dyDescent="0.2"/>
    <row r="8693" x14ac:dyDescent="0.2"/>
    <row r="8694" x14ac:dyDescent="0.2"/>
    <row r="8695" x14ac:dyDescent="0.2"/>
    <row r="8696" x14ac:dyDescent="0.2"/>
    <row r="8697" x14ac:dyDescent="0.2"/>
    <row r="8698" x14ac:dyDescent="0.2"/>
    <row r="8699" x14ac:dyDescent="0.2"/>
    <row r="8700" x14ac:dyDescent="0.2"/>
    <row r="8701" x14ac:dyDescent="0.2"/>
    <row r="8702" x14ac:dyDescent="0.2"/>
    <row r="8703" x14ac:dyDescent="0.2"/>
    <row r="8704" x14ac:dyDescent="0.2"/>
    <row r="8705" x14ac:dyDescent="0.2"/>
    <row r="8706" x14ac:dyDescent="0.2"/>
    <row r="8707" x14ac:dyDescent="0.2"/>
    <row r="8708" x14ac:dyDescent="0.2"/>
    <row r="8709" x14ac:dyDescent="0.2"/>
    <row r="8710" x14ac:dyDescent="0.2"/>
    <row r="8711" x14ac:dyDescent="0.2"/>
    <row r="8712" x14ac:dyDescent="0.2"/>
    <row r="8713" x14ac:dyDescent="0.2"/>
    <row r="8714" x14ac:dyDescent="0.2"/>
    <row r="8715" x14ac:dyDescent="0.2"/>
    <row r="8716" x14ac:dyDescent="0.2"/>
    <row r="8717" x14ac:dyDescent="0.2"/>
    <row r="8718" x14ac:dyDescent="0.2"/>
    <row r="8719" x14ac:dyDescent="0.2"/>
    <row r="8720" x14ac:dyDescent="0.2"/>
    <row r="8721" x14ac:dyDescent="0.2"/>
    <row r="8722" x14ac:dyDescent="0.2"/>
    <row r="8723" x14ac:dyDescent="0.2"/>
    <row r="8724" x14ac:dyDescent="0.2"/>
    <row r="8725" x14ac:dyDescent="0.2"/>
    <row r="8726" x14ac:dyDescent="0.2"/>
    <row r="8727" x14ac:dyDescent="0.2"/>
    <row r="8728" x14ac:dyDescent="0.2"/>
    <row r="8729" x14ac:dyDescent="0.2"/>
    <row r="8730" x14ac:dyDescent="0.2"/>
    <row r="8731" x14ac:dyDescent="0.2"/>
    <row r="8732" x14ac:dyDescent="0.2"/>
    <row r="8733" x14ac:dyDescent="0.2"/>
    <row r="8734" x14ac:dyDescent="0.2"/>
    <row r="8735" x14ac:dyDescent="0.2"/>
    <row r="8736" x14ac:dyDescent="0.2"/>
    <row r="8737" x14ac:dyDescent="0.2"/>
    <row r="8738" x14ac:dyDescent="0.2"/>
    <row r="8739" x14ac:dyDescent="0.2"/>
    <row r="8740" x14ac:dyDescent="0.2"/>
    <row r="8741" x14ac:dyDescent="0.2"/>
    <row r="8742" x14ac:dyDescent="0.2"/>
    <row r="8743" x14ac:dyDescent="0.2"/>
    <row r="8744" x14ac:dyDescent="0.2"/>
    <row r="8745" x14ac:dyDescent="0.2"/>
    <row r="8746" x14ac:dyDescent="0.2"/>
    <row r="8747" x14ac:dyDescent="0.2"/>
    <row r="8748" x14ac:dyDescent="0.2"/>
    <row r="8749" x14ac:dyDescent="0.2"/>
    <row r="8750" x14ac:dyDescent="0.2"/>
    <row r="8751" x14ac:dyDescent="0.2"/>
    <row r="8752" x14ac:dyDescent="0.2"/>
    <row r="8753" x14ac:dyDescent="0.2"/>
    <row r="8754" x14ac:dyDescent="0.2"/>
    <row r="8755" x14ac:dyDescent="0.2"/>
    <row r="8756" x14ac:dyDescent="0.2"/>
    <row r="8757" x14ac:dyDescent="0.2"/>
    <row r="8758" x14ac:dyDescent="0.2"/>
    <row r="8759" x14ac:dyDescent="0.2"/>
    <row r="8760" x14ac:dyDescent="0.2"/>
    <row r="8761" x14ac:dyDescent="0.2"/>
    <row r="8762" x14ac:dyDescent="0.2"/>
    <row r="8763" x14ac:dyDescent="0.2"/>
    <row r="8764" x14ac:dyDescent="0.2"/>
    <row r="8765" x14ac:dyDescent="0.2"/>
    <row r="8766" x14ac:dyDescent="0.2"/>
    <row r="8767" x14ac:dyDescent="0.2"/>
    <row r="8768" x14ac:dyDescent="0.2"/>
    <row r="8769" x14ac:dyDescent="0.2"/>
    <row r="8770" x14ac:dyDescent="0.2"/>
    <row r="8771" x14ac:dyDescent="0.2"/>
    <row r="8772" x14ac:dyDescent="0.2"/>
    <row r="8773" x14ac:dyDescent="0.2"/>
    <row r="8774" x14ac:dyDescent="0.2"/>
    <row r="8775" x14ac:dyDescent="0.2"/>
    <row r="8776" x14ac:dyDescent="0.2"/>
    <row r="8777" x14ac:dyDescent="0.2"/>
    <row r="8778" x14ac:dyDescent="0.2"/>
    <row r="8779" x14ac:dyDescent="0.2"/>
    <row r="8780" x14ac:dyDescent="0.2"/>
    <row r="8781" x14ac:dyDescent="0.2"/>
    <row r="8782" x14ac:dyDescent="0.2"/>
    <row r="8783" x14ac:dyDescent="0.2"/>
    <row r="8784" x14ac:dyDescent="0.2"/>
    <row r="8785" x14ac:dyDescent="0.2"/>
    <row r="8786" x14ac:dyDescent="0.2"/>
    <row r="8787" x14ac:dyDescent="0.2"/>
    <row r="8788" x14ac:dyDescent="0.2"/>
    <row r="8789" x14ac:dyDescent="0.2"/>
    <row r="8790" x14ac:dyDescent="0.2"/>
    <row r="8791" x14ac:dyDescent="0.2"/>
    <row r="8792" x14ac:dyDescent="0.2"/>
    <row r="8793" x14ac:dyDescent="0.2"/>
    <row r="8794" x14ac:dyDescent="0.2"/>
    <row r="8795" x14ac:dyDescent="0.2"/>
    <row r="8796" x14ac:dyDescent="0.2"/>
    <row r="8797" x14ac:dyDescent="0.2"/>
    <row r="8798" x14ac:dyDescent="0.2"/>
    <row r="8799" x14ac:dyDescent="0.2"/>
    <row r="8800" x14ac:dyDescent="0.2"/>
    <row r="8801" x14ac:dyDescent="0.2"/>
    <row r="8802" x14ac:dyDescent="0.2"/>
    <row r="8803" x14ac:dyDescent="0.2"/>
    <row r="8804" x14ac:dyDescent="0.2"/>
    <row r="8805" x14ac:dyDescent="0.2"/>
    <row r="8806" x14ac:dyDescent="0.2"/>
    <row r="8807" x14ac:dyDescent="0.2"/>
    <row r="8808" x14ac:dyDescent="0.2"/>
    <row r="8809" x14ac:dyDescent="0.2"/>
    <row r="8810" x14ac:dyDescent="0.2"/>
    <row r="8811" x14ac:dyDescent="0.2"/>
    <row r="8812" x14ac:dyDescent="0.2"/>
    <row r="8813" x14ac:dyDescent="0.2"/>
    <row r="8814" x14ac:dyDescent="0.2"/>
    <row r="8815" x14ac:dyDescent="0.2"/>
    <row r="8816" x14ac:dyDescent="0.2"/>
    <row r="8817" x14ac:dyDescent="0.2"/>
    <row r="8818" x14ac:dyDescent="0.2"/>
    <row r="8819" x14ac:dyDescent="0.2"/>
    <row r="8820" x14ac:dyDescent="0.2"/>
    <row r="8821" x14ac:dyDescent="0.2"/>
    <row r="8822" x14ac:dyDescent="0.2"/>
    <row r="8823" x14ac:dyDescent="0.2"/>
    <row r="8824" x14ac:dyDescent="0.2"/>
    <row r="8825" x14ac:dyDescent="0.2"/>
    <row r="8826" x14ac:dyDescent="0.2"/>
    <row r="8827" x14ac:dyDescent="0.2"/>
    <row r="8828" x14ac:dyDescent="0.2"/>
    <row r="8829" x14ac:dyDescent="0.2"/>
    <row r="8830" x14ac:dyDescent="0.2"/>
    <row r="8831" x14ac:dyDescent="0.2"/>
    <row r="8832" x14ac:dyDescent="0.2"/>
    <row r="8833" x14ac:dyDescent="0.2"/>
    <row r="8834" x14ac:dyDescent="0.2"/>
    <row r="8835" x14ac:dyDescent="0.2"/>
    <row r="8836" x14ac:dyDescent="0.2"/>
    <row r="8837" x14ac:dyDescent="0.2"/>
    <row r="8838" x14ac:dyDescent="0.2"/>
    <row r="8839" x14ac:dyDescent="0.2"/>
    <row r="8840" x14ac:dyDescent="0.2"/>
    <row r="8841" x14ac:dyDescent="0.2"/>
    <row r="8842" x14ac:dyDescent="0.2"/>
    <row r="8843" x14ac:dyDescent="0.2"/>
    <row r="8844" x14ac:dyDescent="0.2"/>
    <row r="8845" x14ac:dyDescent="0.2"/>
    <row r="8846" x14ac:dyDescent="0.2"/>
    <row r="8847" x14ac:dyDescent="0.2"/>
    <row r="8848" x14ac:dyDescent="0.2"/>
    <row r="8849" x14ac:dyDescent="0.2"/>
    <row r="8850" x14ac:dyDescent="0.2"/>
    <row r="8851" x14ac:dyDescent="0.2"/>
    <row r="8852" x14ac:dyDescent="0.2"/>
    <row r="8853" x14ac:dyDescent="0.2"/>
    <row r="8854" x14ac:dyDescent="0.2"/>
    <row r="8855" x14ac:dyDescent="0.2"/>
    <row r="8856" x14ac:dyDescent="0.2"/>
    <row r="8857" x14ac:dyDescent="0.2"/>
    <row r="8858" x14ac:dyDescent="0.2"/>
    <row r="8859" x14ac:dyDescent="0.2"/>
    <row r="8860" x14ac:dyDescent="0.2"/>
    <row r="8861" x14ac:dyDescent="0.2"/>
    <row r="8862" x14ac:dyDescent="0.2"/>
    <row r="8863" x14ac:dyDescent="0.2"/>
    <row r="8864" x14ac:dyDescent="0.2"/>
    <row r="8865" x14ac:dyDescent="0.2"/>
    <row r="8866" x14ac:dyDescent="0.2"/>
    <row r="8867" x14ac:dyDescent="0.2"/>
    <row r="8868" x14ac:dyDescent="0.2"/>
    <row r="8869" x14ac:dyDescent="0.2"/>
    <row r="8870" x14ac:dyDescent="0.2"/>
    <row r="8871" x14ac:dyDescent="0.2"/>
    <row r="8872" x14ac:dyDescent="0.2"/>
    <row r="8873" x14ac:dyDescent="0.2"/>
    <row r="8874" x14ac:dyDescent="0.2"/>
    <row r="8875" x14ac:dyDescent="0.2"/>
    <row r="8876" x14ac:dyDescent="0.2"/>
    <row r="8877" x14ac:dyDescent="0.2"/>
    <row r="8878" x14ac:dyDescent="0.2"/>
    <row r="8879" x14ac:dyDescent="0.2"/>
    <row r="8880" x14ac:dyDescent="0.2"/>
    <row r="8881" x14ac:dyDescent="0.2"/>
    <row r="8882" x14ac:dyDescent="0.2"/>
    <row r="8883" x14ac:dyDescent="0.2"/>
    <row r="8884" x14ac:dyDescent="0.2"/>
    <row r="8885" x14ac:dyDescent="0.2"/>
    <row r="8886" x14ac:dyDescent="0.2"/>
    <row r="8887" x14ac:dyDescent="0.2"/>
    <row r="8888" x14ac:dyDescent="0.2"/>
    <row r="8889" x14ac:dyDescent="0.2"/>
    <row r="8890" x14ac:dyDescent="0.2"/>
    <row r="8891" x14ac:dyDescent="0.2"/>
    <row r="8892" x14ac:dyDescent="0.2"/>
    <row r="8893" x14ac:dyDescent="0.2"/>
    <row r="8894" x14ac:dyDescent="0.2"/>
    <row r="8895" x14ac:dyDescent="0.2"/>
    <row r="8896" x14ac:dyDescent="0.2"/>
    <row r="8897" x14ac:dyDescent="0.2"/>
    <row r="8898" x14ac:dyDescent="0.2"/>
    <row r="8899" x14ac:dyDescent="0.2"/>
    <row r="8900" x14ac:dyDescent="0.2"/>
    <row r="8901" x14ac:dyDescent="0.2"/>
    <row r="8902" x14ac:dyDescent="0.2"/>
    <row r="8903" x14ac:dyDescent="0.2"/>
    <row r="8904" x14ac:dyDescent="0.2"/>
    <row r="8905" x14ac:dyDescent="0.2"/>
    <row r="8906" x14ac:dyDescent="0.2"/>
    <row r="8907" x14ac:dyDescent="0.2"/>
    <row r="8908" x14ac:dyDescent="0.2"/>
    <row r="8909" x14ac:dyDescent="0.2"/>
    <row r="8910" x14ac:dyDescent="0.2"/>
    <row r="8911" x14ac:dyDescent="0.2"/>
    <row r="8912" x14ac:dyDescent="0.2"/>
    <row r="8913" x14ac:dyDescent="0.2"/>
    <row r="8914" x14ac:dyDescent="0.2"/>
    <row r="8915" x14ac:dyDescent="0.2"/>
    <row r="8916" x14ac:dyDescent="0.2"/>
    <row r="8917" x14ac:dyDescent="0.2"/>
    <row r="8918" x14ac:dyDescent="0.2"/>
    <row r="8919" x14ac:dyDescent="0.2"/>
    <row r="8920" x14ac:dyDescent="0.2"/>
    <row r="8921" x14ac:dyDescent="0.2"/>
    <row r="8922" x14ac:dyDescent="0.2"/>
    <row r="8923" x14ac:dyDescent="0.2"/>
    <row r="8924" x14ac:dyDescent="0.2"/>
    <row r="8925" x14ac:dyDescent="0.2"/>
    <row r="8926" x14ac:dyDescent="0.2"/>
    <row r="8927" x14ac:dyDescent="0.2"/>
    <row r="8928" x14ac:dyDescent="0.2"/>
    <row r="8929" x14ac:dyDescent="0.2"/>
    <row r="8930" x14ac:dyDescent="0.2"/>
    <row r="8931" x14ac:dyDescent="0.2"/>
    <row r="8932" x14ac:dyDescent="0.2"/>
    <row r="8933" x14ac:dyDescent="0.2"/>
    <row r="8934" x14ac:dyDescent="0.2"/>
    <row r="8935" x14ac:dyDescent="0.2"/>
    <row r="8936" x14ac:dyDescent="0.2"/>
    <row r="8937" x14ac:dyDescent="0.2"/>
    <row r="8938" x14ac:dyDescent="0.2"/>
    <row r="8939" x14ac:dyDescent="0.2"/>
    <row r="8940" x14ac:dyDescent="0.2"/>
    <row r="8941" x14ac:dyDescent="0.2"/>
    <row r="8942" x14ac:dyDescent="0.2"/>
    <row r="8943" x14ac:dyDescent="0.2"/>
    <row r="8944" x14ac:dyDescent="0.2"/>
    <row r="8945" x14ac:dyDescent="0.2"/>
    <row r="8946" x14ac:dyDescent="0.2"/>
    <row r="8947" x14ac:dyDescent="0.2"/>
    <row r="8948" x14ac:dyDescent="0.2"/>
    <row r="8949" x14ac:dyDescent="0.2"/>
    <row r="8950" x14ac:dyDescent="0.2"/>
    <row r="8951" x14ac:dyDescent="0.2"/>
    <row r="8952" x14ac:dyDescent="0.2"/>
    <row r="8953" x14ac:dyDescent="0.2"/>
    <row r="8954" x14ac:dyDescent="0.2"/>
    <row r="8955" x14ac:dyDescent="0.2"/>
    <row r="8956" x14ac:dyDescent="0.2"/>
    <row r="8957" x14ac:dyDescent="0.2"/>
    <row r="8958" x14ac:dyDescent="0.2"/>
    <row r="8959" x14ac:dyDescent="0.2"/>
    <row r="8960" x14ac:dyDescent="0.2"/>
    <row r="8961" x14ac:dyDescent="0.2"/>
    <row r="8962" x14ac:dyDescent="0.2"/>
    <row r="8963" x14ac:dyDescent="0.2"/>
    <row r="8964" x14ac:dyDescent="0.2"/>
    <row r="8965" x14ac:dyDescent="0.2"/>
    <row r="8966" x14ac:dyDescent="0.2"/>
    <row r="8967" x14ac:dyDescent="0.2"/>
    <row r="8968" x14ac:dyDescent="0.2"/>
    <row r="8969" x14ac:dyDescent="0.2"/>
    <row r="8970" x14ac:dyDescent="0.2"/>
    <row r="8971" x14ac:dyDescent="0.2"/>
    <row r="8972" x14ac:dyDescent="0.2"/>
    <row r="8973" x14ac:dyDescent="0.2"/>
    <row r="8974" x14ac:dyDescent="0.2"/>
    <row r="8975" x14ac:dyDescent="0.2"/>
    <row r="8976" x14ac:dyDescent="0.2"/>
    <row r="8977" x14ac:dyDescent="0.2"/>
    <row r="8978" x14ac:dyDescent="0.2"/>
    <row r="8979" x14ac:dyDescent="0.2"/>
    <row r="8980" x14ac:dyDescent="0.2"/>
    <row r="8981" x14ac:dyDescent="0.2"/>
    <row r="8982" x14ac:dyDescent="0.2"/>
    <row r="8983" x14ac:dyDescent="0.2"/>
    <row r="8984" x14ac:dyDescent="0.2"/>
    <row r="8985" x14ac:dyDescent="0.2"/>
    <row r="8986" x14ac:dyDescent="0.2"/>
    <row r="8987" x14ac:dyDescent="0.2"/>
    <row r="8988" x14ac:dyDescent="0.2"/>
    <row r="8989" x14ac:dyDescent="0.2"/>
    <row r="8990" x14ac:dyDescent="0.2"/>
    <row r="8991" x14ac:dyDescent="0.2"/>
    <row r="8992" x14ac:dyDescent="0.2"/>
    <row r="8993" x14ac:dyDescent="0.2"/>
    <row r="8994" x14ac:dyDescent="0.2"/>
    <row r="8995" x14ac:dyDescent="0.2"/>
    <row r="8996" x14ac:dyDescent="0.2"/>
    <row r="8997" x14ac:dyDescent="0.2"/>
    <row r="8998" x14ac:dyDescent="0.2"/>
    <row r="8999" x14ac:dyDescent="0.2"/>
    <row r="9000" x14ac:dyDescent="0.2"/>
    <row r="9001" x14ac:dyDescent="0.2"/>
    <row r="9002" x14ac:dyDescent="0.2"/>
    <row r="9003" x14ac:dyDescent="0.2"/>
    <row r="9004" x14ac:dyDescent="0.2"/>
    <row r="9005" x14ac:dyDescent="0.2"/>
    <row r="9006" x14ac:dyDescent="0.2"/>
    <row r="9007" x14ac:dyDescent="0.2"/>
    <row r="9008" x14ac:dyDescent="0.2"/>
    <row r="9009" x14ac:dyDescent="0.2"/>
    <row r="9010" x14ac:dyDescent="0.2"/>
    <row r="9011" x14ac:dyDescent="0.2"/>
    <row r="9012" x14ac:dyDescent="0.2"/>
    <row r="9013" x14ac:dyDescent="0.2"/>
    <row r="9014" x14ac:dyDescent="0.2"/>
    <row r="9015" x14ac:dyDescent="0.2"/>
    <row r="9016" x14ac:dyDescent="0.2"/>
    <row r="9017" x14ac:dyDescent="0.2"/>
    <row r="9018" x14ac:dyDescent="0.2"/>
    <row r="9019" x14ac:dyDescent="0.2"/>
    <row r="9020" x14ac:dyDescent="0.2"/>
    <row r="9021" x14ac:dyDescent="0.2"/>
    <row r="9022" x14ac:dyDescent="0.2"/>
    <row r="9023" x14ac:dyDescent="0.2"/>
    <row r="9024" x14ac:dyDescent="0.2"/>
    <row r="9025" x14ac:dyDescent="0.2"/>
    <row r="9026" x14ac:dyDescent="0.2"/>
    <row r="9027" x14ac:dyDescent="0.2"/>
    <row r="9028" x14ac:dyDescent="0.2"/>
    <row r="9029" x14ac:dyDescent="0.2"/>
    <row r="9030" x14ac:dyDescent="0.2"/>
    <row r="9031" x14ac:dyDescent="0.2"/>
    <row r="9032" x14ac:dyDescent="0.2"/>
    <row r="9033" x14ac:dyDescent="0.2"/>
    <row r="9034" x14ac:dyDescent="0.2"/>
    <row r="9035" x14ac:dyDescent="0.2"/>
    <row r="9036" x14ac:dyDescent="0.2"/>
    <row r="9037" x14ac:dyDescent="0.2"/>
    <row r="9038" x14ac:dyDescent="0.2"/>
    <row r="9039" x14ac:dyDescent="0.2"/>
    <row r="9040" x14ac:dyDescent="0.2"/>
    <row r="9041" x14ac:dyDescent="0.2"/>
    <row r="9042" x14ac:dyDescent="0.2"/>
    <row r="9043" x14ac:dyDescent="0.2"/>
    <row r="9044" x14ac:dyDescent="0.2"/>
    <row r="9045" x14ac:dyDescent="0.2"/>
    <row r="9046" x14ac:dyDescent="0.2"/>
    <row r="9047" x14ac:dyDescent="0.2"/>
    <row r="9048" x14ac:dyDescent="0.2"/>
    <row r="9049" x14ac:dyDescent="0.2"/>
    <row r="9050" x14ac:dyDescent="0.2"/>
    <row r="9051" x14ac:dyDescent="0.2"/>
    <row r="9052" x14ac:dyDescent="0.2"/>
    <row r="9053" x14ac:dyDescent="0.2"/>
    <row r="9054" x14ac:dyDescent="0.2"/>
    <row r="9055" x14ac:dyDescent="0.2"/>
    <row r="9056" x14ac:dyDescent="0.2"/>
    <row r="9057" x14ac:dyDescent="0.2"/>
    <row r="9058" x14ac:dyDescent="0.2"/>
    <row r="9059" x14ac:dyDescent="0.2"/>
    <row r="9060" x14ac:dyDescent="0.2"/>
    <row r="9061" x14ac:dyDescent="0.2"/>
    <row r="9062" x14ac:dyDescent="0.2"/>
    <row r="9063" x14ac:dyDescent="0.2"/>
    <row r="9064" x14ac:dyDescent="0.2"/>
    <row r="9065" x14ac:dyDescent="0.2"/>
    <row r="9066" x14ac:dyDescent="0.2"/>
    <row r="9067" x14ac:dyDescent="0.2"/>
    <row r="9068" x14ac:dyDescent="0.2"/>
    <row r="9069" x14ac:dyDescent="0.2"/>
    <row r="9070" x14ac:dyDescent="0.2"/>
    <row r="9071" x14ac:dyDescent="0.2"/>
    <row r="9072" x14ac:dyDescent="0.2"/>
    <row r="9073" x14ac:dyDescent="0.2"/>
    <row r="9074" x14ac:dyDescent="0.2"/>
    <row r="9075" x14ac:dyDescent="0.2"/>
    <row r="9076" x14ac:dyDescent="0.2"/>
    <row r="9077" x14ac:dyDescent="0.2"/>
    <row r="9078" x14ac:dyDescent="0.2"/>
    <row r="9079" x14ac:dyDescent="0.2"/>
    <row r="9080" x14ac:dyDescent="0.2"/>
    <row r="9081" x14ac:dyDescent="0.2"/>
    <row r="9082" x14ac:dyDescent="0.2"/>
    <row r="9083" x14ac:dyDescent="0.2"/>
    <row r="9084" x14ac:dyDescent="0.2"/>
    <row r="9085" x14ac:dyDescent="0.2"/>
    <row r="9086" x14ac:dyDescent="0.2"/>
    <row r="9087" x14ac:dyDescent="0.2"/>
    <row r="9088" x14ac:dyDescent="0.2"/>
    <row r="9089" x14ac:dyDescent="0.2"/>
    <row r="9090" x14ac:dyDescent="0.2"/>
    <row r="9091" x14ac:dyDescent="0.2"/>
    <row r="9092" x14ac:dyDescent="0.2"/>
    <row r="9093" x14ac:dyDescent="0.2"/>
    <row r="9094" x14ac:dyDescent="0.2"/>
    <row r="9095" x14ac:dyDescent="0.2"/>
    <row r="9096" x14ac:dyDescent="0.2"/>
    <row r="9097" x14ac:dyDescent="0.2"/>
    <row r="9098" x14ac:dyDescent="0.2"/>
    <row r="9099" x14ac:dyDescent="0.2"/>
    <row r="9100" x14ac:dyDescent="0.2"/>
    <row r="9101" x14ac:dyDescent="0.2"/>
    <row r="9102" x14ac:dyDescent="0.2"/>
    <row r="9103" x14ac:dyDescent="0.2"/>
    <row r="9104" x14ac:dyDescent="0.2"/>
    <row r="9105" x14ac:dyDescent="0.2"/>
    <row r="9106" x14ac:dyDescent="0.2"/>
    <row r="9107" x14ac:dyDescent="0.2"/>
    <row r="9108" x14ac:dyDescent="0.2"/>
    <row r="9109" x14ac:dyDescent="0.2"/>
    <row r="9110" x14ac:dyDescent="0.2"/>
    <row r="9111" x14ac:dyDescent="0.2"/>
    <row r="9112" x14ac:dyDescent="0.2"/>
    <row r="9113" x14ac:dyDescent="0.2"/>
    <row r="9114" x14ac:dyDescent="0.2"/>
    <row r="9115" x14ac:dyDescent="0.2"/>
    <row r="9116" x14ac:dyDescent="0.2"/>
    <row r="9117" x14ac:dyDescent="0.2"/>
    <row r="9118" x14ac:dyDescent="0.2"/>
    <row r="9119" x14ac:dyDescent="0.2"/>
    <row r="9120" x14ac:dyDescent="0.2"/>
    <row r="9121" x14ac:dyDescent="0.2"/>
    <row r="9122" x14ac:dyDescent="0.2"/>
    <row r="9123" x14ac:dyDescent="0.2"/>
    <row r="9124" x14ac:dyDescent="0.2"/>
    <row r="9125" x14ac:dyDescent="0.2"/>
    <row r="9126" x14ac:dyDescent="0.2"/>
    <row r="9127" x14ac:dyDescent="0.2"/>
    <row r="9128" x14ac:dyDescent="0.2"/>
    <row r="9129" x14ac:dyDescent="0.2"/>
    <row r="9130" x14ac:dyDescent="0.2"/>
    <row r="9131" x14ac:dyDescent="0.2"/>
    <row r="9132" x14ac:dyDescent="0.2"/>
    <row r="9133" x14ac:dyDescent="0.2"/>
    <row r="9134" x14ac:dyDescent="0.2"/>
    <row r="9135" x14ac:dyDescent="0.2"/>
    <row r="9136" x14ac:dyDescent="0.2"/>
    <row r="9137" x14ac:dyDescent="0.2"/>
    <row r="9138" x14ac:dyDescent="0.2"/>
    <row r="9139" x14ac:dyDescent="0.2"/>
    <row r="9140" x14ac:dyDescent="0.2"/>
    <row r="9141" x14ac:dyDescent="0.2"/>
    <row r="9142" x14ac:dyDescent="0.2"/>
    <row r="9143" x14ac:dyDescent="0.2"/>
    <row r="9144" x14ac:dyDescent="0.2"/>
    <row r="9145" x14ac:dyDescent="0.2"/>
    <row r="9146" x14ac:dyDescent="0.2"/>
    <row r="9147" x14ac:dyDescent="0.2"/>
    <row r="9148" x14ac:dyDescent="0.2"/>
    <row r="9149" x14ac:dyDescent="0.2"/>
    <row r="9150" x14ac:dyDescent="0.2"/>
    <row r="9151" x14ac:dyDescent="0.2"/>
    <row r="9152" x14ac:dyDescent="0.2"/>
    <row r="9153" x14ac:dyDescent="0.2"/>
    <row r="9154" x14ac:dyDescent="0.2"/>
    <row r="9155" x14ac:dyDescent="0.2"/>
    <row r="9156" x14ac:dyDescent="0.2"/>
    <row r="9157" x14ac:dyDescent="0.2"/>
    <row r="9158" x14ac:dyDescent="0.2"/>
    <row r="9159" x14ac:dyDescent="0.2"/>
    <row r="9160" x14ac:dyDescent="0.2"/>
    <row r="9161" x14ac:dyDescent="0.2"/>
    <row r="9162" x14ac:dyDescent="0.2"/>
    <row r="9163" x14ac:dyDescent="0.2"/>
    <row r="9164" x14ac:dyDescent="0.2"/>
    <row r="9165" x14ac:dyDescent="0.2"/>
    <row r="9166" x14ac:dyDescent="0.2"/>
    <row r="9167" x14ac:dyDescent="0.2"/>
    <row r="9168" x14ac:dyDescent="0.2"/>
    <row r="9169" x14ac:dyDescent="0.2"/>
    <row r="9170" x14ac:dyDescent="0.2"/>
    <row r="9171" x14ac:dyDescent="0.2"/>
    <row r="9172" x14ac:dyDescent="0.2"/>
    <row r="9173" x14ac:dyDescent="0.2"/>
    <row r="9174" x14ac:dyDescent="0.2"/>
    <row r="9175" x14ac:dyDescent="0.2"/>
    <row r="9176" x14ac:dyDescent="0.2"/>
    <row r="9177" x14ac:dyDescent="0.2"/>
    <row r="9178" x14ac:dyDescent="0.2"/>
    <row r="9179" x14ac:dyDescent="0.2"/>
    <row r="9180" x14ac:dyDescent="0.2"/>
    <row r="9181" x14ac:dyDescent="0.2"/>
    <row r="9182" x14ac:dyDescent="0.2"/>
    <row r="9183" x14ac:dyDescent="0.2"/>
    <row r="9184" x14ac:dyDescent="0.2"/>
    <row r="9185" x14ac:dyDescent="0.2"/>
    <row r="9186" x14ac:dyDescent="0.2"/>
    <row r="9187" x14ac:dyDescent="0.2"/>
    <row r="9188" x14ac:dyDescent="0.2"/>
    <row r="9189" x14ac:dyDescent="0.2"/>
    <row r="9190" x14ac:dyDescent="0.2"/>
    <row r="9191" x14ac:dyDescent="0.2"/>
    <row r="9192" x14ac:dyDescent="0.2"/>
    <row r="9193" x14ac:dyDescent="0.2"/>
    <row r="9194" x14ac:dyDescent="0.2"/>
    <row r="9195" x14ac:dyDescent="0.2"/>
    <row r="9196" x14ac:dyDescent="0.2"/>
    <row r="9197" x14ac:dyDescent="0.2"/>
    <row r="9198" x14ac:dyDescent="0.2"/>
    <row r="9199" x14ac:dyDescent="0.2"/>
    <row r="9200" x14ac:dyDescent="0.2"/>
    <row r="9201" x14ac:dyDescent="0.2"/>
    <row r="9202" x14ac:dyDescent="0.2"/>
    <row r="9203" x14ac:dyDescent="0.2"/>
    <row r="9204" x14ac:dyDescent="0.2"/>
    <row r="9205" x14ac:dyDescent="0.2"/>
    <row r="9206" x14ac:dyDescent="0.2"/>
    <row r="9207" x14ac:dyDescent="0.2"/>
    <row r="9208" x14ac:dyDescent="0.2"/>
    <row r="9209" x14ac:dyDescent="0.2"/>
    <row r="9210" x14ac:dyDescent="0.2"/>
    <row r="9211" x14ac:dyDescent="0.2"/>
    <row r="9212" x14ac:dyDescent="0.2"/>
    <row r="9213" x14ac:dyDescent="0.2"/>
    <row r="9214" x14ac:dyDescent="0.2"/>
    <row r="9215" x14ac:dyDescent="0.2"/>
    <row r="9216" x14ac:dyDescent="0.2"/>
    <row r="9217" x14ac:dyDescent="0.2"/>
    <row r="9218" x14ac:dyDescent="0.2"/>
    <row r="9219" x14ac:dyDescent="0.2"/>
    <row r="9220" x14ac:dyDescent="0.2"/>
    <row r="9221" x14ac:dyDescent="0.2"/>
    <row r="9222" x14ac:dyDescent="0.2"/>
    <row r="9223" x14ac:dyDescent="0.2"/>
    <row r="9224" x14ac:dyDescent="0.2"/>
    <row r="9225" x14ac:dyDescent="0.2"/>
    <row r="9226" x14ac:dyDescent="0.2"/>
    <row r="9227" x14ac:dyDescent="0.2"/>
    <row r="9228" x14ac:dyDescent="0.2"/>
    <row r="9229" x14ac:dyDescent="0.2"/>
    <row r="9230" x14ac:dyDescent="0.2"/>
    <row r="9231" x14ac:dyDescent="0.2"/>
    <row r="9232" x14ac:dyDescent="0.2"/>
    <row r="9233" x14ac:dyDescent="0.2"/>
    <row r="9234" x14ac:dyDescent="0.2"/>
    <row r="9235" x14ac:dyDescent="0.2"/>
    <row r="9236" x14ac:dyDescent="0.2"/>
    <row r="9237" x14ac:dyDescent="0.2"/>
    <row r="9238" x14ac:dyDescent="0.2"/>
    <row r="9239" x14ac:dyDescent="0.2"/>
    <row r="9240" x14ac:dyDescent="0.2"/>
    <row r="9241" x14ac:dyDescent="0.2"/>
    <row r="9242" x14ac:dyDescent="0.2"/>
    <row r="9243" x14ac:dyDescent="0.2"/>
    <row r="9244" x14ac:dyDescent="0.2"/>
    <row r="9245" x14ac:dyDescent="0.2"/>
    <row r="9246" x14ac:dyDescent="0.2"/>
    <row r="9247" x14ac:dyDescent="0.2"/>
    <row r="9248" x14ac:dyDescent="0.2"/>
    <row r="9249" x14ac:dyDescent="0.2"/>
    <row r="9250" x14ac:dyDescent="0.2"/>
    <row r="9251" x14ac:dyDescent="0.2"/>
    <row r="9252" x14ac:dyDescent="0.2"/>
    <row r="9253" x14ac:dyDescent="0.2"/>
    <row r="9254" x14ac:dyDescent="0.2"/>
    <row r="9255" x14ac:dyDescent="0.2"/>
    <row r="9256" x14ac:dyDescent="0.2"/>
    <row r="9257" x14ac:dyDescent="0.2"/>
    <row r="9258" x14ac:dyDescent="0.2"/>
    <row r="9259" x14ac:dyDescent="0.2"/>
    <row r="9260" x14ac:dyDescent="0.2"/>
    <row r="9261" x14ac:dyDescent="0.2"/>
    <row r="9262" x14ac:dyDescent="0.2"/>
    <row r="9263" x14ac:dyDescent="0.2"/>
    <row r="9264" x14ac:dyDescent="0.2"/>
    <row r="9265" x14ac:dyDescent="0.2"/>
    <row r="9266" x14ac:dyDescent="0.2"/>
    <row r="9267" x14ac:dyDescent="0.2"/>
    <row r="9268" x14ac:dyDescent="0.2"/>
    <row r="9269" x14ac:dyDescent="0.2"/>
    <row r="9270" x14ac:dyDescent="0.2"/>
    <row r="9271" x14ac:dyDescent="0.2"/>
    <row r="9272" x14ac:dyDescent="0.2"/>
    <row r="9273" x14ac:dyDescent="0.2"/>
    <row r="9274" x14ac:dyDescent="0.2"/>
    <row r="9275" x14ac:dyDescent="0.2"/>
    <row r="9276" x14ac:dyDescent="0.2"/>
    <row r="9277" x14ac:dyDescent="0.2"/>
    <row r="9278" x14ac:dyDescent="0.2"/>
    <row r="9279" x14ac:dyDescent="0.2"/>
    <row r="9280" x14ac:dyDescent="0.2"/>
    <row r="9281" x14ac:dyDescent="0.2"/>
    <row r="9282" x14ac:dyDescent="0.2"/>
    <row r="9283" x14ac:dyDescent="0.2"/>
    <row r="9284" x14ac:dyDescent="0.2"/>
    <row r="9285" x14ac:dyDescent="0.2"/>
    <row r="9286" x14ac:dyDescent="0.2"/>
    <row r="9287" x14ac:dyDescent="0.2"/>
    <row r="9288" x14ac:dyDescent="0.2"/>
    <row r="9289" x14ac:dyDescent="0.2"/>
    <row r="9290" x14ac:dyDescent="0.2"/>
    <row r="9291" x14ac:dyDescent="0.2"/>
    <row r="9292" x14ac:dyDescent="0.2"/>
    <row r="9293" x14ac:dyDescent="0.2"/>
    <row r="9294" x14ac:dyDescent="0.2"/>
    <row r="9295" x14ac:dyDescent="0.2"/>
    <row r="9296" x14ac:dyDescent="0.2"/>
    <row r="9297" x14ac:dyDescent="0.2"/>
    <row r="9298" x14ac:dyDescent="0.2"/>
    <row r="9299" x14ac:dyDescent="0.2"/>
    <row r="9300" x14ac:dyDescent="0.2"/>
    <row r="9301" x14ac:dyDescent="0.2"/>
    <row r="9302" x14ac:dyDescent="0.2"/>
    <row r="9303" x14ac:dyDescent="0.2"/>
    <row r="9304" x14ac:dyDescent="0.2"/>
    <row r="9305" x14ac:dyDescent="0.2"/>
    <row r="9306" x14ac:dyDescent="0.2"/>
    <row r="9307" x14ac:dyDescent="0.2"/>
    <row r="9308" x14ac:dyDescent="0.2"/>
    <row r="9309" x14ac:dyDescent="0.2"/>
    <row r="9310" x14ac:dyDescent="0.2"/>
    <row r="9311" x14ac:dyDescent="0.2"/>
    <row r="9312" x14ac:dyDescent="0.2"/>
    <row r="9313" x14ac:dyDescent="0.2"/>
    <row r="9314" x14ac:dyDescent="0.2"/>
    <row r="9315" x14ac:dyDescent="0.2"/>
    <row r="9316" x14ac:dyDescent="0.2"/>
    <row r="9317" x14ac:dyDescent="0.2"/>
    <row r="9318" x14ac:dyDescent="0.2"/>
    <row r="9319" x14ac:dyDescent="0.2"/>
    <row r="9320" x14ac:dyDescent="0.2"/>
    <row r="9321" x14ac:dyDescent="0.2"/>
    <row r="9322" x14ac:dyDescent="0.2"/>
    <row r="9323" x14ac:dyDescent="0.2"/>
    <row r="9324" x14ac:dyDescent="0.2"/>
    <row r="9325" x14ac:dyDescent="0.2"/>
    <row r="9326" x14ac:dyDescent="0.2"/>
    <row r="9327" x14ac:dyDescent="0.2"/>
    <row r="9328" x14ac:dyDescent="0.2"/>
    <row r="9329" x14ac:dyDescent="0.2"/>
    <row r="9330" x14ac:dyDescent="0.2"/>
    <row r="9331" x14ac:dyDescent="0.2"/>
    <row r="9332" x14ac:dyDescent="0.2"/>
    <row r="9333" x14ac:dyDescent="0.2"/>
    <row r="9334" x14ac:dyDescent="0.2"/>
    <row r="9335" x14ac:dyDescent="0.2"/>
    <row r="9336" x14ac:dyDescent="0.2"/>
    <row r="9337" x14ac:dyDescent="0.2"/>
    <row r="9338" x14ac:dyDescent="0.2"/>
    <row r="9339" x14ac:dyDescent="0.2"/>
    <row r="9340" x14ac:dyDescent="0.2"/>
    <row r="9341" x14ac:dyDescent="0.2"/>
    <row r="9342" x14ac:dyDescent="0.2"/>
    <row r="9343" x14ac:dyDescent="0.2"/>
    <row r="9344" x14ac:dyDescent="0.2"/>
    <row r="9345" x14ac:dyDescent="0.2"/>
    <row r="9346" x14ac:dyDescent="0.2"/>
    <row r="9347" x14ac:dyDescent="0.2"/>
    <row r="9348" x14ac:dyDescent="0.2"/>
    <row r="9349" x14ac:dyDescent="0.2"/>
    <row r="9350" x14ac:dyDescent="0.2"/>
    <row r="9351" x14ac:dyDescent="0.2"/>
    <row r="9352" x14ac:dyDescent="0.2"/>
    <row r="9353" x14ac:dyDescent="0.2"/>
    <row r="9354" x14ac:dyDescent="0.2"/>
    <row r="9355" x14ac:dyDescent="0.2"/>
    <row r="9356" x14ac:dyDescent="0.2"/>
    <row r="9357" x14ac:dyDescent="0.2"/>
    <row r="9358" x14ac:dyDescent="0.2"/>
    <row r="9359" x14ac:dyDescent="0.2"/>
    <row r="9360" x14ac:dyDescent="0.2"/>
    <row r="9361" x14ac:dyDescent="0.2"/>
    <row r="9362" x14ac:dyDescent="0.2"/>
    <row r="9363" x14ac:dyDescent="0.2"/>
    <row r="9364" x14ac:dyDescent="0.2"/>
    <row r="9365" x14ac:dyDescent="0.2"/>
    <row r="9366" x14ac:dyDescent="0.2"/>
    <row r="9367" x14ac:dyDescent="0.2"/>
    <row r="9368" x14ac:dyDescent="0.2"/>
    <row r="9369" x14ac:dyDescent="0.2"/>
    <row r="9370" x14ac:dyDescent="0.2"/>
    <row r="9371" x14ac:dyDescent="0.2"/>
    <row r="9372" x14ac:dyDescent="0.2"/>
    <row r="9373" x14ac:dyDescent="0.2"/>
    <row r="9374" x14ac:dyDescent="0.2"/>
    <row r="9375" x14ac:dyDescent="0.2"/>
    <row r="9376" x14ac:dyDescent="0.2"/>
    <row r="9377" x14ac:dyDescent="0.2"/>
    <row r="9378" x14ac:dyDescent="0.2"/>
    <row r="9379" x14ac:dyDescent="0.2"/>
    <row r="9380" x14ac:dyDescent="0.2"/>
    <row r="9381" x14ac:dyDescent="0.2"/>
    <row r="9382" x14ac:dyDescent="0.2"/>
    <row r="9383" x14ac:dyDescent="0.2"/>
    <row r="9384" x14ac:dyDescent="0.2"/>
    <row r="9385" x14ac:dyDescent="0.2"/>
    <row r="9386" x14ac:dyDescent="0.2"/>
    <row r="9387" x14ac:dyDescent="0.2"/>
    <row r="9388" x14ac:dyDescent="0.2"/>
    <row r="9389" x14ac:dyDescent="0.2"/>
    <row r="9390" x14ac:dyDescent="0.2"/>
    <row r="9391" x14ac:dyDescent="0.2"/>
    <row r="9392" x14ac:dyDescent="0.2"/>
    <row r="9393" x14ac:dyDescent="0.2"/>
    <row r="9394" x14ac:dyDescent="0.2"/>
    <row r="9395" x14ac:dyDescent="0.2"/>
    <row r="9396" x14ac:dyDescent="0.2"/>
    <row r="9397" x14ac:dyDescent="0.2"/>
    <row r="9398" x14ac:dyDescent="0.2"/>
    <row r="9399" x14ac:dyDescent="0.2"/>
    <row r="9400" x14ac:dyDescent="0.2"/>
    <row r="9401" x14ac:dyDescent="0.2"/>
    <row r="9402" x14ac:dyDescent="0.2"/>
    <row r="9403" x14ac:dyDescent="0.2"/>
    <row r="9404" x14ac:dyDescent="0.2"/>
    <row r="9405" x14ac:dyDescent="0.2"/>
    <row r="9406" x14ac:dyDescent="0.2"/>
    <row r="9407" x14ac:dyDescent="0.2"/>
    <row r="9408" x14ac:dyDescent="0.2"/>
    <row r="9409" x14ac:dyDescent="0.2"/>
    <row r="9410" x14ac:dyDescent="0.2"/>
    <row r="9411" x14ac:dyDescent="0.2"/>
    <row r="9412" x14ac:dyDescent="0.2"/>
    <row r="9413" x14ac:dyDescent="0.2"/>
    <row r="9414" x14ac:dyDescent="0.2"/>
    <row r="9415" x14ac:dyDescent="0.2"/>
    <row r="9416" x14ac:dyDescent="0.2"/>
    <row r="9417" x14ac:dyDescent="0.2"/>
    <row r="9418" x14ac:dyDescent="0.2"/>
    <row r="9419" x14ac:dyDescent="0.2"/>
    <row r="9420" x14ac:dyDescent="0.2"/>
    <row r="9421" x14ac:dyDescent="0.2"/>
    <row r="9422" x14ac:dyDescent="0.2"/>
    <row r="9423" x14ac:dyDescent="0.2"/>
    <row r="9424" x14ac:dyDescent="0.2"/>
    <row r="9425" x14ac:dyDescent="0.2"/>
    <row r="9426" x14ac:dyDescent="0.2"/>
    <row r="9427" x14ac:dyDescent="0.2"/>
    <row r="9428" x14ac:dyDescent="0.2"/>
    <row r="9429" x14ac:dyDescent="0.2"/>
    <row r="9430" x14ac:dyDescent="0.2"/>
    <row r="9431" x14ac:dyDescent="0.2"/>
    <row r="9432" x14ac:dyDescent="0.2"/>
    <row r="9433" x14ac:dyDescent="0.2"/>
    <row r="9434" x14ac:dyDescent="0.2"/>
    <row r="9435" x14ac:dyDescent="0.2"/>
    <row r="9436" x14ac:dyDescent="0.2"/>
    <row r="9437" x14ac:dyDescent="0.2"/>
    <row r="9438" x14ac:dyDescent="0.2"/>
    <row r="9439" x14ac:dyDescent="0.2"/>
    <row r="9440" x14ac:dyDescent="0.2"/>
    <row r="9441" x14ac:dyDescent="0.2"/>
    <row r="9442" x14ac:dyDescent="0.2"/>
    <row r="9443" x14ac:dyDescent="0.2"/>
    <row r="9444" x14ac:dyDescent="0.2"/>
    <row r="9445" x14ac:dyDescent="0.2"/>
    <row r="9446" x14ac:dyDescent="0.2"/>
    <row r="9447" x14ac:dyDescent="0.2"/>
    <row r="9448" x14ac:dyDescent="0.2"/>
    <row r="9449" x14ac:dyDescent="0.2"/>
    <row r="9450" x14ac:dyDescent="0.2"/>
    <row r="9451" x14ac:dyDescent="0.2"/>
    <row r="9452" x14ac:dyDescent="0.2"/>
    <row r="9453" x14ac:dyDescent="0.2"/>
    <row r="9454" x14ac:dyDescent="0.2"/>
    <row r="9455" x14ac:dyDescent="0.2"/>
    <row r="9456" x14ac:dyDescent="0.2"/>
    <row r="9457" x14ac:dyDescent="0.2"/>
    <row r="9458" x14ac:dyDescent="0.2"/>
    <row r="9459" x14ac:dyDescent="0.2"/>
    <row r="9460" x14ac:dyDescent="0.2"/>
    <row r="9461" x14ac:dyDescent="0.2"/>
    <row r="9462" x14ac:dyDescent="0.2"/>
    <row r="9463" x14ac:dyDescent="0.2"/>
    <row r="9464" x14ac:dyDescent="0.2"/>
    <row r="9465" x14ac:dyDescent="0.2"/>
    <row r="9466" x14ac:dyDescent="0.2"/>
    <row r="9467" x14ac:dyDescent="0.2"/>
    <row r="9468" x14ac:dyDescent="0.2"/>
    <row r="9469" x14ac:dyDescent="0.2"/>
    <row r="9470" x14ac:dyDescent="0.2"/>
    <row r="9471" x14ac:dyDescent="0.2"/>
    <row r="9472" x14ac:dyDescent="0.2"/>
    <row r="9473" x14ac:dyDescent="0.2"/>
    <row r="9474" x14ac:dyDescent="0.2"/>
    <row r="9475" x14ac:dyDescent="0.2"/>
    <row r="9476" x14ac:dyDescent="0.2"/>
    <row r="9477" x14ac:dyDescent="0.2"/>
    <row r="9478" x14ac:dyDescent="0.2"/>
    <row r="9479" x14ac:dyDescent="0.2"/>
    <row r="9480" x14ac:dyDescent="0.2"/>
    <row r="9481" x14ac:dyDescent="0.2"/>
    <row r="9482" x14ac:dyDescent="0.2"/>
    <row r="9483" x14ac:dyDescent="0.2"/>
    <row r="9484" x14ac:dyDescent="0.2"/>
    <row r="9485" x14ac:dyDescent="0.2"/>
    <row r="9486" x14ac:dyDescent="0.2"/>
    <row r="9487" x14ac:dyDescent="0.2"/>
    <row r="9488" x14ac:dyDescent="0.2"/>
    <row r="9489" x14ac:dyDescent="0.2"/>
    <row r="9490" x14ac:dyDescent="0.2"/>
    <row r="9491" x14ac:dyDescent="0.2"/>
    <row r="9492" x14ac:dyDescent="0.2"/>
    <row r="9493" x14ac:dyDescent="0.2"/>
    <row r="9494" x14ac:dyDescent="0.2"/>
    <row r="9495" x14ac:dyDescent="0.2"/>
    <row r="9496" x14ac:dyDescent="0.2"/>
    <row r="9497" x14ac:dyDescent="0.2"/>
    <row r="9498" x14ac:dyDescent="0.2"/>
    <row r="9499" x14ac:dyDescent="0.2"/>
    <row r="9500" x14ac:dyDescent="0.2"/>
    <row r="9501" x14ac:dyDescent="0.2"/>
    <row r="9502" x14ac:dyDescent="0.2"/>
    <row r="9503" x14ac:dyDescent="0.2"/>
    <row r="9504" x14ac:dyDescent="0.2"/>
    <row r="9505" x14ac:dyDescent="0.2"/>
    <row r="9506" x14ac:dyDescent="0.2"/>
    <row r="9507" x14ac:dyDescent="0.2"/>
    <row r="9508" x14ac:dyDescent="0.2"/>
    <row r="9509" x14ac:dyDescent="0.2"/>
    <row r="9510" x14ac:dyDescent="0.2"/>
    <row r="9511" x14ac:dyDescent="0.2"/>
    <row r="9512" x14ac:dyDescent="0.2"/>
    <row r="9513" x14ac:dyDescent="0.2"/>
    <row r="9514" x14ac:dyDescent="0.2"/>
    <row r="9515" x14ac:dyDescent="0.2"/>
    <row r="9516" x14ac:dyDescent="0.2"/>
    <row r="9517" x14ac:dyDescent="0.2"/>
    <row r="9518" x14ac:dyDescent="0.2"/>
    <row r="9519" x14ac:dyDescent="0.2"/>
    <row r="9520" x14ac:dyDescent="0.2"/>
    <row r="9521" x14ac:dyDescent="0.2"/>
    <row r="9522" x14ac:dyDescent="0.2"/>
    <row r="9523" x14ac:dyDescent="0.2"/>
    <row r="9524" x14ac:dyDescent="0.2"/>
    <row r="9525" x14ac:dyDescent="0.2"/>
    <row r="9526" x14ac:dyDescent="0.2"/>
    <row r="9527" x14ac:dyDescent="0.2"/>
    <row r="9528" x14ac:dyDescent="0.2"/>
    <row r="9529" x14ac:dyDescent="0.2"/>
    <row r="9530" x14ac:dyDescent="0.2"/>
    <row r="9531" x14ac:dyDescent="0.2"/>
    <row r="9532" x14ac:dyDescent="0.2"/>
    <row r="9533" x14ac:dyDescent="0.2"/>
    <row r="9534" x14ac:dyDescent="0.2"/>
    <row r="9535" x14ac:dyDescent="0.2"/>
    <row r="9536" x14ac:dyDescent="0.2"/>
    <row r="9537" x14ac:dyDescent="0.2"/>
    <row r="9538" x14ac:dyDescent="0.2"/>
    <row r="9539" x14ac:dyDescent="0.2"/>
    <row r="9540" x14ac:dyDescent="0.2"/>
    <row r="9541" x14ac:dyDescent="0.2"/>
    <row r="9542" x14ac:dyDescent="0.2"/>
    <row r="9543" x14ac:dyDescent="0.2"/>
    <row r="9544" x14ac:dyDescent="0.2"/>
    <row r="9545" x14ac:dyDescent="0.2"/>
    <row r="9546" x14ac:dyDescent="0.2"/>
    <row r="9547" x14ac:dyDescent="0.2"/>
    <row r="9548" x14ac:dyDescent="0.2"/>
    <row r="9549" x14ac:dyDescent="0.2"/>
    <row r="9550" x14ac:dyDescent="0.2"/>
    <row r="9551" x14ac:dyDescent="0.2"/>
    <row r="9552" x14ac:dyDescent="0.2"/>
    <row r="9553" x14ac:dyDescent="0.2"/>
    <row r="9554" x14ac:dyDescent="0.2"/>
    <row r="9555" x14ac:dyDescent="0.2"/>
    <row r="9556" x14ac:dyDescent="0.2"/>
    <row r="9557" x14ac:dyDescent="0.2"/>
    <row r="9558" x14ac:dyDescent="0.2"/>
    <row r="9559" x14ac:dyDescent="0.2"/>
    <row r="9560" x14ac:dyDescent="0.2"/>
    <row r="9561" x14ac:dyDescent="0.2"/>
    <row r="9562" x14ac:dyDescent="0.2"/>
    <row r="9563" x14ac:dyDescent="0.2"/>
    <row r="9564" x14ac:dyDescent="0.2"/>
    <row r="9565" x14ac:dyDescent="0.2"/>
    <row r="9566" x14ac:dyDescent="0.2"/>
    <row r="9567" x14ac:dyDescent="0.2"/>
    <row r="9568" x14ac:dyDescent="0.2"/>
    <row r="9569" x14ac:dyDescent="0.2"/>
    <row r="9570" x14ac:dyDescent="0.2"/>
    <row r="9571" x14ac:dyDescent="0.2"/>
    <row r="9572" x14ac:dyDescent="0.2"/>
    <row r="9573" x14ac:dyDescent="0.2"/>
    <row r="9574" x14ac:dyDescent="0.2"/>
    <row r="9575" x14ac:dyDescent="0.2"/>
    <row r="9576" x14ac:dyDescent="0.2"/>
    <row r="9577" x14ac:dyDescent="0.2"/>
    <row r="9578" x14ac:dyDescent="0.2"/>
    <row r="9579" x14ac:dyDescent="0.2"/>
    <row r="9580" x14ac:dyDescent="0.2"/>
    <row r="9581" x14ac:dyDescent="0.2"/>
    <row r="9582" x14ac:dyDescent="0.2"/>
    <row r="9583" x14ac:dyDescent="0.2"/>
    <row r="9584" x14ac:dyDescent="0.2"/>
    <row r="9585" x14ac:dyDescent="0.2"/>
    <row r="9586" x14ac:dyDescent="0.2"/>
    <row r="9587" x14ac:dyDescent="0.2"/>
    <row r="9588" x14ac:dyDescent="0.2"/>
    <row r="9589" x14ac:dyDescent="0.2"/>
    <row r="9590" x14ac:dyDescent="0.2"/>
    <row r="9591" x14ac:dyDescent="0.2"/>
    <row r="9592" x14ac:dyDescent="0.2"/>
    <row r="9593" x14ac:dyDescent="0.2"/>
    <row r="9594" x14ac:dyDescent="0.2"/>
    <row r="9595" x14ac:dyDescent="0.2"/>
    <row r="9596" x14ac:dyDescent="0.2"/>
    <row r="9597" x14ac:dyDescent="0.2"/>
    <row r="9598" x14ac:dyDescent="0.2"/>
    <row r="9599" x14ac:dyDescent="0.2"/>
    <row r="9600" x14ac:dyDescent="0.2"/>
    <row r="9601" x14ac:dyDescent="0.2"/>
    <row r="9602" x14ac:dyDescent="0.2"/>
    <row r="9603" x14ac:dyDescent="0.2"/>
    <row r="9604" x14ac:dyDescent="0.2"/>
    <row r="9605" x14ac:dyDescent="0.2"/>
    <row r="9606" x14ac:dyDescent="0.2"/>
    <row r="9607" x14ac:dyDescent="0.2"/>
    <row r="9608" x14ac:dyDescent="0.2"/>
    <row r="9609" x14ac:dyDescent="0.2"/>
    <row r="9610" x14ac:dyDescent="0.2"/>
    <row r="9611" x14ac:dyDescent="0.2"/>
    <row r="9612" x14ac:dyDescent="0.2"/>
    <row r="9613" x14ac:dyDescent="0.2"/>
    <row r="9614" x14ac:dyDescent="0.2"/>
    <row r="9615" x14ac:dyDescent="0.2"/>
    <row r="9616" x14ac:dyDescent="0.2"/>
    <row r="9617" x14ac:dyDescent="0.2"/>
    <row r="9618" x14ac:dyDescent="0.2"/>
    <row r="9619" x14ac:dyDescent="0.2"/>
    <row r="9620" x14ac:dyDescent="0.2"/>
    <row r="9621" x14ac:dyDescent="0.2"/>
    <row r="9622" x14ac:dyDescent="0.2"/>
    <row r="9623" x14ac:dyDescent="0.2"/>
    <row r="9624" x14ac:dyDescent="0.2"/>
    <row r="9625" x14ac:dyDescent="0.2"/>
    <row r="9626" x14ac:dyDescent="0.2"/>
    <row r="9627" x14ac:dyDescent="0.2"/>
    <row r="9628" x14ac:dyDescent="0.2"/>
    <row r="9629" x14ac:dyDescent="0.2"/>
    <row r="9630" x14ac:dyDescent="0.2"/>
    <row r="9631" x14ac:dyDescent="0.2"/>
    <row r="9632" x14ac:dyDescent="0.2"/>
    <row r="9633" x14ac:dyDescent="0.2"/>
    <row r="9634" x14ac:dyDescent="0.2"/>
    <row r="9635" x14ac:dyDescent="0.2"/>
    <row r="9636" x14ac:dyDescent="0.2"/>
    <row r="9637" x14ac:dyDescent="0.2"/>
    <row r="9638" x14ac:dyDescent="0.2"/>
    <row r="9639" x14ac:dyDescent="0.2"/>
    <row r="9640" x14ac:dyDescent="0.2"/>
    <row r="9641" x14ac:dyDescent="0.2"/>
    <row r="9642" x14ac:dyDescent="0.2"/>
    <row r="9643" x14ac:dyDescent="0.2"/>
    <row r="9644" x14ac:dyDescent="0.2"/>
    <row r="9645" x14ac:dyDescent="0.2"/>
    <row r="9646" x14ac:dyDescent="0.2"/>
    <row r="9647" x14ac:dyDescent="0.2"/>
    <row r="9648" x14ac:dyDescent="0.2"/>
    <row r="9649" x14ac:dyDescent="0.2"/>
    <row r="9650" x14ac:dyDescent="0.2"/>
    <row r="9651" x14ac:dyDescent="0.2"/>
    <row r="9652" x14ac:dyDescent="0.2"/>
    <row r="9653" x14ac:dyDescent="0.2"/>
    <row r="9654" x14ac:dyDescent="0.2"/>
    <row r="9655" x14ac:dyDescent="0.2"/>
    <row r="9656" x14ac:dyDescent="0.2"/>
    <row r="9657" x14ac:dyDescent="0.2"/>
    <row r="9658" x14ac:dyDescent="0.2"/>
    <row r="9659" x14ac:dyDescent="0.2"/>
    <row r="9660" x14ac:dyDescent="0.2"/>
    <row r="9661" x14ac:dyDescent="0.2"/>
    <row r="9662" x14ac:dyDescent="0.2"/>
    <row r="9663" x14ac:dyDescent="0.2"/>
    <row r="9664" x14ac:dyDescent="0.2"/>
    <row r="9665" x14ac:dyDescent="0.2"/>
    <row r="9666" x14ac:dyDescent="0.2"/>
    <row r="9667" x14ac:dyDescent="0.2"/>
    <row r="9668" x14ac:dyDescent="0.2"/>
    <row r="9669" x14ac:dyDescent="0.2"/>
    <row r="9670" x14ac:dyDescent="0.2"/>
    <row r="9671" x14ac:dyDescent="0.2"/>
    <row r="9672" x14ac:dyDescent="0.2"/>
    <row r="9673" x14ac:dyDescent="0.2"/>
    <row r="9674" x14ac:dyDescent="0.2"/>
    <row r="9675" x14ac:dyDescent="0.2"/>
    <row r="9676" x14ac:dyDescent="0.2"/>
    <row r="9677" x14ac:dyDescent="0.2"/>
    <row r="9678" x14ac:dyDescent="0.2"/>
    <row r="9679" x14ac:dyDescent="0.2"/>
    <row r="9680" x14ac:dyDescent="0.2"/>
    <row r="9681" x14ac:dyDescent="0.2"/>
    <row r="9682" x14ac:dyDescent="0.2"/>
    <row r="9683" x14ac:dyDescent="0.2"/>
    <row r="9684" x14ac:dyDescent="0.2"/>
    <row r="9685" x14ac:dyDescent="0.2"/>
    <row r="9686" x14ac:dyDescent="0.2"/>
    <row r="9687" x14ac:dyDescent="0.2"/>
    <row r="9688" x14ac:dyDescent="0.2"/>
    <row r="9689" x14ac:dyDescent="0.2"/>
    <row r="9690" x14ac:dyDescent="0.2"/>
    <row r="9691" x14ac:dyDescent="0.2"/>
    <row r="9692" x14ac:dyDescent="0.2"/>
    <row r="9693" x14ac:dyDescent="0.2"/>
    <row r="9694" x14ac:dyDescent="0.2"/>
    <row r="9695" x14ac:dyDescent="0.2"/>
    <row r="9696" x14ac:dyDescent="0.2"/>
    <row r="9697" x14ac:dyDescent="0.2"/>
    <row r="9698" x14ac:dyDescent="0.2"/>
    <row r="9699" x14ac:dyDescent="0.2"/>
    <row r="9700" x14ac:dyDescent="0.2"/>
    <row r="9701" x14ac:dyDescent="0.2"/>
    <row r="9702" x14ac:dyDescent="0.2"/>
    <row r="9703" x14ac:dyDescent="0.2"/>
    <row r="9704" x14ac:dyDescent="0.2"/>
    <row r="9705" x14ac:dyDescent="0.2"/>
    <row r="9706" x14ac:dyDescent="0.2"/>
    <row r="9707" x14ac:dyDescent="0.2"/>
    <row r="9708" x14ac:dyDescent="0.2"/>
    <row r="9709" x14ac:dyDescent="0.2"/>
    <row r="9710" x14ac:dyDescent="0.2"/>
    <row r="9711" x14ac:dyDescent="0.2"/>
    <row r="9712" x14ac:dyDescent="0.2"/>
    <row r="9713" x14ac:dyDescent="0.2"/>
    <row r="9714" x14ac:dyDescent="0.2"/>
    <row r="9715" x14ac:dyDescent="0.2"/>
    <row r="9716" x14ac:dyDescent="0.2"/>
    <row r="9717" x14ac:dyDescent="0.2"/>
    <row r="9718" x14ac:dyDescent="0.2"/>
    <row r="9719" x14ac:dyDescent="0.2"/>
    <row r="9720" x14ac:dyDescent="0.2"/>
    <row r="9721" x14ac:dyDescent="0.2"/>
    <row r="9722" x14ac:dyDescent="0.2"/>
    <row r="9723" x14ac:dyDescent="0.2"/>
    <row r="9724" x14ac:dyDescent="0.2"/>
    <row r="9725" x14ac:dyDescent="0.2"/>
    <row r="9726" x14ac:dyDescent="0.2"/>
    <row r="9727" x14ac:dyDescent="0.2"/>
    <row r="9728" x14ac:dyDescent="0.2"/>
    <row r="9729" x14ac:dyDescent="0.2"/>
    <row r="9730" x14ac:dyDescent="0.2"/>
    <row r="9731" x14ac:dyDescent="0.2"/>
    <row r="9732" x14ac:dyDescent="0.2"/>
    <row r="9733" x14ac:dyDescent="0.2"/>
    <row r="9734" x14ac:dyDescent="0.2"/>
    <row r="9735" x14ac:dyDescent="0.2"/>
    <row r="9736" x14ac:dyDescent="0.2"/>
    <row r="9737" x14ac:dyDescent="0.2"/>
    <row r="9738" x14ac:dyDescent="0.2"/>
    <row r="9739" x14ac:dyDescent="0.2"/>
    <row r="9740" x14ac:dyDescent="0.2"/>
    <row r="9741" x14ac:dyDescent="0.2"/>
    <row r="9742" x14ac:dyDescent="0.2"/>
    <row r="9743" x14ac:dyDescent="0.2"/>
    <row r="9744" x14ac:dyDescent="0.2"/>
    <row r="9745" x14ac:dyDescent="0.2"/>
    <row r="9746" x14ac:dyDescent="0.2"/>
    <row r="9747" x14ac:dyDescent="0.2"/>
    <row r="9748" x14ac:dyDescent="0.2"/>
    <row r="9749" x14ac:dyDescent="0.2"/>
    <row r="9750" x14ac:dyDescent="0.2"/>
    <row r="9751" x14ac:dyDescent="0.2"/>
    <row r="9752" x14ac:dyDescent="0.2"/>
    <row r="9753" x14ac:dyDescent="0.2"/>
    <row r="9754" x14ac:dyDescent="0.2"/>
    <row r="9755" x14ac:dyDescent="0.2"/>
    <row r="9756" x14ac:dyDescent="0.2"/>
    <row r="9757" x14ac:dyDescent="0.2"/>
    <row r="9758" x14ac:dyDescent="0.2"/>
    <row r="9759" x14ac:dyDescent="0.2"/>
    <row r="9760" x14ac:dyDescent="0.2"/>
    <row r="9761" x14ac:dyDescent="0.2"/>
    <row r="9762" x14ac:dyDescent="0.2"/>
    <row r="9763" x14ac:dyDescent="0.2"/>
    <row r="9764" x14ac:dyDescent="0.2"/>
    <row r="9765" x14ac:dyDescent="0.2"/>
    <row r="9766" x14ac:dyDescent="0.2"/>
    <row r="9767" x14ac:dyDescent="0.2"/>
    <row r="9768" x14ac:dyDescent="0.2"/>
    <row r="9769" x14ac:dyDescent="0.2"/>
    <row r="9770" x14ac:dyDescent="0.2"/>
    <row r="9771" x14ac:dyDescent="0.2"/>
    <row r="9772" x14ac:dyDescent="0.2"/>
    <row r="9773" x14ac:dyDescent="0.2"/>
    <row r="9774" x14ac:dyDescent="0.2"/>
    <row r="9775" x14ac:dyDescent="0.2"/>
    <row r="9776" x14ac:dyDescent="0.2"/>
    <row r="9777" x14ac:dyDescent="0.2"/>
    <row r="9778" x14ac:dyDescent="0.2"/>
    <row r="9779" x14ac:dyDescent="0.2"/>
    <row r="9780" x14ac:dyDescent="0.2"/>
    <row r="9781" x14ac:dyDescent="0.2"/>
    <row r="9782" x14ac:dyDescent="0.2"/>
    <row r="9783" x14ac:dyDescent="0.2"/>
    <row r="9784" x14ac:dyDescent="0.2"/>
    <row r="9785" x14ac:dyDescent="0.2"/>
    <row r="9786" x14ac:dyDescent="0.2"/>
    <row r="9787" x14ac:dyDescent="0.2"/>
    <row r="9788" x14ac:dyDescent="0.2"/>
    <row r="9789" x14ac:dyDescent="0.2"/>
    <row r="9790" x14ac:dyDescent="0.2"/>
    <row r="9791" x14ac:dyDescent="0.2"/>
    <row r="9792" x14ac:dyDescent="0.2"/>
    <row r="9793" x14ac:dyDescent="0.2"/>
    <row r="9794" x14ac:dyDescent="0.2"/>
    <row r="9795" x14ac:dyDescent="0.2"/>
    <row r="9796" x14ac:dyDescent="0.2"/>
    <row r="9797" x14ac:dyDescent="0.2"/>
    <row r="9798" x14ac:dyDescent="0.2"/>
    <row r="9799" x14ac:dyDescent="0.2"/>
    <row r="9800" x14ac:dyDescent="0.2"/>
    <row r="9801" x14ac:dyDescent="0.2"/>
    <row r="9802" x14ac:dyDescent="0.2"/>
    <row r="9803" x14ac:dyDescent="0.2"/>
    <row r="9804" x14ac:dyDescent="0.2"/>
    <row r="9805" x14ac:dyDescent="0.2"/>
    <row r="9806" x14ac:dyDescent="0.2"/>
    <row r="9807" x14ac:dyDescent="0.2"/>
    <row r="9808" x14ac:dyDescent="0.2"/>
    <row r="9809" x14ac:dyDescent="0.2"/>
    <row r="9810" x14ac:dyDescent="0.2"/>
    <row r="9811" x14ac:dyDescent="0.2"/>
    <row r="9812" x14ac:dyDescent="0.2"/>
    <row r="9813" x14ac:dyDescent="0.2"/>
    <row r="9814" x14ac:dyDescent="0.2"/>
    <row r="9815" x14ac:dyDescent="0.2"/>
    <row r="9816" x14ac:dyDescent="0.2"/>
    <row r="9817" x14ac:dyDescent="0.2"/>
    <row r="9818" x14ac:dyDescent="0.2"/>
    <row r="9819" x14ac:dyDescent="0.2"/>
    <row r="9820" x14ac:dyDescent="0.2"/>
    <row r="9821" x14ac:dyDescent="0.2"/>
    <row r="9822" x14ac:dyDescent="0.2"/>
    <row r="9823" x14ac:dyDescent="0.2"/>
    <row r="9824" x14ac:dyDescent="0.2"/>
    <row r="9825" x14ac:dyDescent="0.2"/>
    <row r="9826" x14ac:dyDescent="0.2"/>
    <row r="9827" x14ac:dyDescent="0.2"/>
    <row r="9828" x14ac:dyDescent="0.2"/>
    <row r="9829" x14ac:dyDescent="0.2"/>
    <row r="9830" x14ac:dyDescent="0.2"/>
    <row r="9831" x14ac:dyDescent="0.2"/>
    <row r="9832" x14ac:dyDescent="0.2"/>
    <row r="9833" x14ac:dyDescent="0.2"/>
    <row r="9834" x14ac:dyDescent="0.2"/>
    <row r="9835" x14ac:dyDescent="0.2"/>
    <row r="9836" x14ac:dyDescent="0.2"/>
    <row r="9837" x14ac:dyDescent="0.2"/>
    <row r="9838" x14ac:dyDescent="0.2"/>
    <row r="9839" x14ac:dyDescent="0.2"/>
    <row r="9840" x14ac:dyDescent="0.2"/>
    <row r="9841" x14ac:dyDescent="0.2"/>
    <row r="9842" x14ac:dyDescent="0.2"/>
    <row r="9843" x14ac:dyDescent="0.2"/>
    <row r="9844" x14ac:dyDescent="0.2"/>
    <row r="9845" x14ac:dyDescent="0.2"/>
    <row r="9846" x14ac:dyDescent="0.2"/>
    <row r="9847" x14ac:dyDescent="0.2"/>
    <row r="9848" x14ac:dyDescent="0.2"/>
    <row r="9849" x14ac:dyDescent="0.2"/>
    <row r="9850" x14ac:dyDescent="0.2"/>
    <row r="9851" x14ac:dyDescent="0.2"/>
    <row r="9852" x14ac:dyDescent="0.2"/>
    <row r="9853" x14ac:dyDescent="0.2"/>
    <row r="9854" x14ac:dyDescent="0.2"/>
    <row r="9855" x14ac:dyDescent="0.2"/>
    <row r="9856" x14ac:dyDescent="0.2"/>
    <row r="9857" x14ac:dyDescent="0.2"/>
    <row r="9858" x14ac:dyDescent="0.2"/>
    <row r="9859" x14ac:dyDescent="0.2"/>
    <row r="9860" x14ac:dyDescent="0.2"/>
    <row r="9861" x14ac:dyDescent="0.2"/>
    <row r="9862" x14ac:dyDescent="0.2"/>
    <row r="9863" x14ac:dyDescent="0.2"/>
    <row r="9864" x14ac:dyDescent="0.2"/>
    <row r="9865" x14ac:dyDescent="0.2"/>
    <row r="9866" x14ac:dyDescent="0.2"/>
    <row r="9867" x14ac:dyDescent="0.2"/>
    <row r="9868" x14ac:dyDescent="0.2"/>
    <row r="9869" x14ac:dyDescent="0.2"/>
    <row r="9870" x14ac:dyDescent="0.2"/>
    <row r="9871" x14ac:dyDescent="0.2"/>
    <row r="9872" x14ac:dyDescent="0.2"/>
    <row r="9873" x14ac:dyDescent="0.2"/>
    <row r="9874" x14ac:dyDescent="0.2"/>
    <row r="9875" x14ac:dyDescent="0.2"/>
    <row r="9876" x14ac:dyDescent="0.2"/>
    <row r="9877" x14ac:dyDescent="0.2"/>
    <row r="9878" x14ac:dyDescent="0.2"/>
    <row r="9879" x14ac:dyDescent="0.2"/>
    <row r="9880" x14ac:dyDescent="0.2"/>
    <row r="9881" x14ac:dyDescent="0.2"/>
    <row r="9882" x14ac:dyDescent="0.2"/>
    <row r="9883" x14ac:dyDescent="0.2"/>
    <row r="9884" x14ac:dyDescent="0.2"/>
    <row r="9885" x14ac:dyDescent="0.2"/>
    <row r="9886" x14ac:dyDescent="0.2"/>
    <row r="9887" x14ac:dyDescent="0.2"/>
    <row r="9888" x14ac:dyDescent="0.2"/>
    <row r="9889" x14ac:dyDescent="0.2"/>
    <row r="9890" x14ac:dyDescent="0.2"/>
    <row r="9891" x14ac:dyDescent="0.2"/>
    <row r="9892" x14ac:dyDescent="0.2"/>
    <row r="9893" x14ac:dyDescent="0.2"/>
    <row r="9894" x14ac:dyDescent="0.2"/>
    <row r="9895" x14ac:dyDescent="0.2"/>
    <row r="9896" x14ac:dyDescent="0.2"/>
    <row r="9897" x14ac:dyDescent="0.2"/>
    <row r="9898" x14ac:dyDescent="0.2"/>
    <row r="9899" x14ac:dyDescent="0.2"/>
    <row r="9900" x14ac:dyDescent="0.2"/>
    <row r="9901" x14ac:dyDescent="0.2"/>
    <row r="9902" x14ac:dyDescent="0.2"/>
    <row r="9903" x14ac:dyDescent="0.2"/>
    <row r="9904" x14ac:dyDescent="0.2"/>
    <row r="9905" x14ac:dyDescent="0.2"/>
    <row r="9906" x14ac:dyDescent="0.2"/>
    <row r="9907" x14ac:dyDescent="0.2"/>
    <row r="9908" x14ac:dyDescent="0.2"/>
    <row r="9909" x14ac:dyDescent="0.2"/>
    <row r="9910" x14ac:dyDescent="0.2"/>
    <row r="9911" x14ac:dyDescent="0.2"/>
    <row r="9912" x14ac:dyDescent="0.2"/>
    <row r="9913" x14ac:dyDescent="0.2"/>
    <row r="9914" x14ac:dyDescent="0.2"/>
    <row r="9915" x14ac:dyDescent="0.2"/>
    <row r="9916" x14ac:dyDescent="0.2"/>
    <row r="9917" x14ac:dyDescent="0.2"/>
    <row r="9918" x14ac:dyDescent="0.2"/>
    <row r="9919" x14ac:dyDescent="0.2"/>
    <row r="9920" x14ac:dyDescent="0.2"/>
    <row r="9921" x14ac:dyDescent="0.2"/>
    <row r="9922" x14ac:dyDescent="0.2"/>
    <row r="9923" x14ac:dyDescent="0.2"/>
    <row r="9924" x14ac:dyDescent="0.2"/>
    <row r="9925" x14ac:dyDescent="0.2"/>
    <row r="9926" x14ac:dyDescent="0.2"/>
    <row r="9927" x14ac:dyDescent="0.2"/>
    <row r="9928" x14ac:dyDescent="0.2"/>
    <row r="9929" x14ac:dyDescent="0.2"/>
    <row r="9930" x14ac:dyDescent="0.2"/>
    <row r="9931" x14ac:dyDescent="0.2"/>
    <row r="9932" x14ac:dyDescent="0.2"/>
    <row r="9933" x14ac:dyDescent="0.2"/>
    <row r="9934" x14ac:dyDescent="0.2"/>
    <row r="9935" x14ac:dyDescent="0.2"/>
    <row r="9936" x14ac:dyDescent="0.2"/>
    <row r="9937" x14ac:dyDescent="0.2"/>
    <row r="9938" x14ac:dyDescent="0.2"/>
    <row r="9939" x14ac:dyDescent="0.2"/>
    <row r="9940" x14ac:dyDescent="0.2"/>
    <row r="9941" x14ac:dyDescent="0.2"/>
    <row r="9942" x14ac:dyDescent="0.2"/>
    <row r="9943" x14ac:dyDescent="0.2"/>
    <row r="9944" x14ac:dyDescent="0.2"/>
    <row r="9945" x14ac:dyDescent="0.2"/>
    <row r="9946" x14ac:dyDescent="0.2"/>
    <row r="9947" x14ac:dyDescent="0.2"/>
    <row r="9948" x14ac:dyDescent="0.2"/>
    <row r="9949" x14ac:dyDescent="0.2"/>
    <row r="9950" x14ac:dyDescent="0.2"/>
    <row r="9951" x14ac:dyDescent="0.2"/>
    <row r="9952" x14ac:dyDescent="0.2"/>
    <row r="9953" x14ac:dyDescent="0.2"/>
    <row r="9954" x14ac:dyDescent="0.2"/>
    <row r="9955" x14ac:dyDescent="0.2"/>
    <row r="9956" x14ac:dyDescent="0.2"/>
    <row r="9957" x14ac:dyDescent="0.2"/>
    <row r="9958" x14ac:dyDescent="0.2"/>
    <row r="9959" x14ac:dyDescent="0.2"/>
    <row r="9960" x14ac:dyDescent="0.2"/>
    <row r="9961" x14ac:dyDescent="0.2"/>
    <row r="9962" x14ac:dyDescent="0.2"/>
    <row r="9963" x14ac:dyDescent="0.2"/>
    <row r="9964" x14ac:dyDescent="0.2"/>
    <row r="9965" x14ac:dyDescent="0.2"/>
    <row r="9966" x14ac:dyDescent="0.2"/>
    <row r="9967" x14ac:dyDescent="0.2"/>
    <row r="9968" x14ac:dyDescent="0.2"/>
    <row r="9969" x14ac:dyDescent="0.2"/>
    <row r="9970" x14ac:dyDescent="0.2"/>
    <row r="9971" x14ac:dyDescent="0.2"/>
    <row r="9972" x14ac:dyDescent="0.2"/>
    <row r="9973" x14ac:dyDescent="0.2"/>
    <row r="9974" x14ac:dyDescent="0.2"/>
    <row r="9975" x14ac:dyDescent="0.2"/>
    <row r="9976" x14ac:dyDescent="0.2"/>
    <row r="9977" x14ac:dyDescent="0.2"/>
    <row r="9978" x14ac:dyDescent="0.2"/>
    <row r="9979" x14ac:dyDescent="0.2"/>
    <row r="9980" x14ac:dyDescent="0.2"/>
    <row r="9981" x14ac:dyDescent="0.2"/>
    <row r="9982" x14ac:dyDescent="0.2"/>
    <row r="9983" x14ac:dyDescent="0.2"/>
    <row r="9984" x14ac:dyDescent="0.2"/>
    <row r="9985" x14ac:dyDescent="0.2"/>
    <row r="9986" x14ac:dyDescent="0.2"/>
    <row r="9987" x14ac:dyDescent="0.2"/>
    <row r="9988" x14ac:dyDescent="0.2"/>
    <row r="9989" x14ac:dyDescent="0.2"/>
    <row r="9990" x14ac:dyDescent="0.2"/>
    <row r="9991" x14ac:dyDescent="0.2"/>
    <row r="9992" x14ac:dyDescent="0.2"/>
    <row r="9993" x14ac:dyDescent="0.2"/>
    <row r="9994" x14ac:dyDescent="0.2"/>
    <row r="9995" x14ac:dyDescent="0.2"/>
    <row r="9996" x14ac:dyDescent="0.2"/>
    <row r="9997" x14ac:dyDescent="0.2"/>
    <row r="9998" x14ac:dyDescent="0.2"/>
    <row r="9999" x14ac:dyDescent="0.2"/>
    <row r="10000" x14ac:dyDescent="0.2"/>
    <row r="10001" x14ac:dyDescent="0.2"/>
    <row r="10002" x14ac:dyDescent="0.2"/>
    <row r="10003" x14ac:dyDescent="0.2"/>
    <row r="10004" x14ac:dyDescent="0.2"/>
    <row r="10005" x14ac:dyDescent="0.2"/>
    <row r="10006" x14ac:dyDescent="0.2"/>
    <row r="10007" x14ac:dyDescent="0.2"/>
    <row r="10008" x14ac:dyDescent="0.2"/>
    <row r="10009" x14ac:dyDescent="0.2"/>
    <row r="10010" x14ac:dyDescent="0.2"/>
    <row r="10011" x14ac:dyDescent="0.2"/>
    <row r="10012" x14ac:dyDescent="0.2"/>
    <row r="10013" x14ac:dyDescent="0.2"/>
    <row r="10014" x14ac:dyDescent="0.2"/>
    <row r="10015" x14ac:dyDescent="0.2"/>
    <row r="10016" x14ac:dyDescent="0.2"/>
    <row r="10017" x14ac:dyDescent="0.2"/>
    <row r="10018" x14ac:dyDescent="0.2"/>
    <row r="10019" x14ac:dyDescent="0.2"/>
    <row r="10020" x14ac:dyDescent="0.2"/>
    <row r="10021" x14ac:dyDescent="0.2"/>
    <row r="10022" x14ac:dyDescent="0.2"/>
    <row r="10023" x14ac:dyDescent="0.2"/>
    <row r="10024" x14ac:dyDescent="0.2"/>
    <row r="10025" x14ac:dyDescent="0.2"/>
    <row r="10026" x14ac:dyDescent="0.2"/>
    <row r="10027" x14ac:dyDescent="0.2"/>
    <row r="10028" x14ac:dyDescent="0.2"/>
    <row r="10029" x14ac:dyDescent="0.2"/>
    <row r="10030" x14ac:dyDescent="0.2"/>
    <row r="10031" x14ac:dyDescent="0.2"/>
    <row r="10032" x14ac:dyDescent="0.2"/>
    <row r="10033" x14ac:dyDescent="0.2"/>
    <row r="10034" x14ac:dyDescent="0.2"/>
    <row r="10035" x14ac:dyDescent="0.2"/>
    <row r="10036" x14ac:dyDescent="0.2"/>
    <row r="10037" x14ac:dyDescent="0.2"/>
    <row r="10038" x14ac:dyDescent="0.2"/>
    <row r="10039" x14ac:dyDescent="0.2"/>
    <row r="10040" x14ac:dyDescent="0.2"/>
    <row r="10041" x14ac:dyDescent="0.2"/>
    <row r="10042" x14ac:dyDescent="0.2"/>
    <row r="10043" x14ac:dyDescent="0.2"/>
    <row r="10044" x14ac:dyDescent="0.2"/>
    <row r="10045" x14ac:dyDescent="0.2"/>
    <row r="10046" x14ac:dyDescent="0.2"/>
    <row r="10047" x14ac:dyDescent="0.2"/>
    <row r="10048" x14ac:dyDescent="0.2"/>
    <row r="10049" x14ac:dyDescent="0.2"/>
    <row r="10050" x14ac:dyDescent="0.2"/>
    <row r="10051" x14ac:dyDescent="0.2"/>
    <row r="10052" x14ac:dyDescent="0.2"/>
    <row r="10053" x14ac:dyDescent="0.2"/>
    <row r="10054" x14ac:dyDescent="0.2"/>
    <row r="10055" x14ac:dyDescent="0.2"/>
    <row r="10056" x14ac:dyDescent="0.2"/>
    <row r="10057" x14ac:dyDescent="0.2"/>
    <row r="10058" x14ac:dyDescent="0.2"/>
    <row r="10059" x14ac:dyDescent="0.2"/>
    <row r="10060" x14ac:dyDescent="0.2"/>
    <row r="10061" x14ac:dyDescent="0.2"/>
    <row r="10062" x14ac:dyDescent="0.2"/>
    <row r="10063" x14ac:dyDescent="0.2"/>
    <row r="10064" x14ac:dyDescent="0.2"/>
    <row r="10065" x14ac:dyDescent="0.2"/>
    <row r="10066" x14ac:dyDescent="0.2"/>
    <row r="10067" x14ac:dyDescent="0.2"/>
    <row r="10068" x14ac:dyDescent="0.2"/>
    <row r="10069" x14ac:dyDescent="0.2"/>
    <row r="10070" x14ac:dyDescent="0.2"/>
    <row r="10071" x14ac:dyDescent="0.2"/>
    <row r="10072" x14ac:dyDescent="0.2"/>
    <row r="10073" x14ac:dyDescent="0.2"/>
    <row r="10074" x14ac:dyDescent="0.2"/>
    <row r="10075" x14ac:dyDescent="0.2"/>
    <row r="10076" x14ac:dyDescent="0.2"/>
    <row r="10077" x14ac:dyDescent="0.2"/>
    <row r="10078" x14ac:dyDescent="0.2"/>
    <row r="10079" x14ac:dyDescent="0.2"/>
    <row r="10080" x14ac:dyDescent="0.2"/>
    <row r="10081" x14ac:dyDescent="0.2"/>
    <row r="10082" x14ac:dyDescent="0.2"/>
    <row r="10083" x14ac:dyDescent="0.2"/>
    <row r="10084" x14ac:dyDescent="0.2"/>
    <row r="10085" x14ac:dyDescent="0.2"/>
    <row r="10086" x14ac:dyDescent="0.2"/>
    <row r="10087" x14ac:dyDescent="0.2"/>
    <row r="10088" x14ac:dyDescent="0.2"/>
    <row r="10089" x14ac:dyDescent="0.2"/>
    <row r="10090" x14ac:dyDescent="0.2"/>
    <row r="10091" x14ac:dyDescent="0.2"/>
    <row r="10092" x14ac:dyDescent="0.2"/>
    <row r="10093" x14ac:dyDescent="0.2"/>
    <row r="10094" x14ac:dyDescent="0.2"/>
    <row r="10095" x14ac:dyDescent="0.2"/>
    <row r="10096" x14ac:dyDescent="0.2"/>
    <row r="10097" x14ac:dyDescent="0.2"/>
    <row r="10098" x14ac:dyDescent="0.2"/>
    <row r="10099" x14ac:dyDescent="0.2"/>
    <row r="10100" x14ac:dyDescent="0.2"/>
    <row r="10101" x14ac:dyDescent="0.2"/>
    <row r="10102" x14ac:dyDescent="0.2"/>
    <row r="10103" x14ac:dyDescent="0.2"/>
    <row r="10104" x14ac:dyDescent="0.2"/>
    <row r="10105" x14ac:dyDescent="0.2"/>
    <row r="10106" x14ac:dyDescent="0.2"/>
    <row r="10107" x14ac:dyDescent="0.2"/>
    <row r="10108" x14ac:dyDescent="0.2"/>
    <row r="10109" x14ac:dyDescent="0.2"/>
    <row r="10110" x14ac:dyDescent="0.2"/>
    <row r="10111" x14ac:dyDescent="0.2"/>
    <row r="10112" x14ac:dyDescent="0.2"/>
    <row r="10113" x14ac:dyDescent="0.2"/>
    <row r="10114" x14ac:dyDescent="0.2"/>
    <row r="10115" x14ac:dyDescent="0.2"/>
    <row r="10116" x14ac:dyDescent="0.2"/>
    <row r="10117" x14ac:dyDescent="0.2"/>
    <row r="10118" x14ac:dyDescent="0.2"/>
    <row r="10119" x14ac:dyDescent="0.2"/>
    <row r="10120" x14ac:dyDescent="0.2"/>
    <row r="10121" x14ac:dyDescent="0.2"/>
    <row r="10122" x14ac:dyDescent="0.2"/>
    <row r="10123" x14ac:dyDescent="0.2"/>
    <row r="10124" x14ac:dyDescent="0.2"/>
    <row r="10125" x14ac:dyDescent="0.2"/>
    <row r="10126" x14ac:dyDescent="0.2"/>
    <row r="10127" x14ac:dyDescent="0.2"/>
    <row r="10128" x14ac:dyDescent="0.2"/>
    <row r="10129" x14ac:dyDescent="0.2"/>
    <row r="10130" x14ac:dyDescent="0.2"/>
    <row r="10131" x14ac:dyDescent="0.2"/>
    <row r="10132" x14ac:dyDescent="0.2"/>
    <row r="10133" x14ac:dyDescent="0.2"/>
    <row r="10134" x14ac:dyDescent="0.2"/>
    <row r="10135" x14ac:dyDescent="0.2"/>
    <row r="10136" x14ac:dyDescent="0.2"/>
    <row r="10137" x14ac:dyDescent="0.2"/>
    <row r="10138" x14ac:dyDescent="0.2"/>
    <row r="10139" x14ac:dyDescent="0.2"/>
    <row r="10140" x14ac:dyDescent="0.2"/>
    <row r="10141" x14ac:dyDescent="0.2"/>
    <row r="10142" x14ac:dyDescent="0.2"/>
    <row r="10143" x14ac:dyDescent="0.2"/>
    <row r="10144" x14ac:dyDescent="0.2"/>
    <row r="10145" x14ac:dyDescent="0.2"/>
    <row r="10146" x14ac:dyDescent="0.2"/>
    <row r="10147" x14ac:dyDescent="0.2"/>
    <row r="10148" x14ac:dyDescent="0.2"/>
    <row r="10149" x14ac:dyDescent="0.2"/>
    <row r="10150" x14ac:dyDescent="0.2"/>
    <row r="10151" x14ac:dyDescent="0.2"/>
    <row r="10152" x14ac:dyDescent="0.2"/>
    <row r="10153" x14ac:dyDescent="0.2"/>
    <row r="10154" x14ac:dyDescent="0.2"/>
    <row r="10155" x14ac:dyDescent="0.2"/>
    <row r="10156" x14ac:dyDescent="0.2"/>
    <row r="10157" x14ac:dyDescent="0.2"/>
    <row r="10158" x14ac:dyDescent="0.2"/>
    <row r="10159" x14ac:dyDescent="0.2"/>
    <row r="10160" x14ac:dyDescent="0.2"/>
    <row r="10161" x14ac:dyDescent="0.2"/>
    <row r="10162" x14ac:dyDescent="0.2"/>
    <row r="10163" x14ac:dyDescent="0.2"/>
    <row r="10164" x14ac:dyDescent="0.2"/>
    <row r="10165" x14ac:dyDescent="0.2"/>
    <row r="10166" x14ac:dyDescent="0.2"/>
    <row r="10167" x14ac:dyDescent="0.2"/>
    <row r="10168" x14ac:dyDescent="0.2"/>
    <row r="10169" x14ac:dyDescent="0.2"/>
    <row r="10170" x14ac:dyDescent="0.2"/>
    <row r="10171" x14ac:dyDescent="0.2"/>
    <row r="10172" x14ac:dyDescent="0.2"/>
    <row r="10173" x14ac:dyDescent="0.2"/>
    <row r="10174" x14ac:dyDescent="0.2"/>
    <row r="10175" x14ac:dyDescent="0.2"/>
    <row r="10176" x14ac:dyDescent="0.2"/>
    <row r="10177" x14ac:dyDescent="0.2"/>
    <row r="10178" x14ac:dyDescent="0.2"/>
    <row r="10179" x14ac:dyDescent="0.2"/>
    <row r="10180" x14ac:dyDescent="0.2"/>
    <row r="10181" x14ac:dyDescent="0.2"/>
    <row r="10182" x14ac:dyDescent="0.2"/>
    <row r="10183" x14ac:dyDescent="0.2"/>
    <row r="10184" x14ac:dyDescent="0.2"/>
    <row r="10185" x14ac:dyDescent="0.2"/>
    <row r="10186" x14ac:dyDescent="0.2"/>
    <row r="10187" x14ac:dyDescent="0.2"/>
    <row r="10188" x14ac:dyDescent="0.2"/>
    <row r="10189" x14ac:dyDescent="0.2"/>
    <row r="10190" x14ac:dyDescent="0.2"/>
    <row r="10191" x14ac:dyDescent="0.2"/>
    <row r="10192" x14ac:dyDescent="0.2"/>
    <row r="10193" x14ac:dyDescent="0.2"/>
    <row r="10194" x14ac:dyDescent="0.2"/>
    <row r="10195" x14ac:dyDescent="0.2"/>
    <row r="10196" x14ac:dyDescent="0.2"/>
    <row r="10197" x14ac:dyDescent="0.2"/>
    <row r="10198" x14ac:dyDescent="0.2"/>
    <row r="10199" x14ac:dyDescent="0.2"/>
    <row r="10200" x14ac:dyDescent="0.2"/>
    <row r="10201" x14ac:dyDescent="0.2"/>
    <row r="10202" x14ac:dyDescent="0.2"/>
    <row r="10203" x14ac:dyDescent="0.2"/>
    <row r="10204" x14ac:dyDescent="0.2"/>
    <row r="10205" x14ac:dyDescent="0.2"/>
    <row r="10206" x14ac:dyDescent="0.2"/>
    <row r="10207" x14ac:dyDescent="0.2"/>
    <row r="10208" x14ac:dyDescent="0.2"/>
    <row r="10209" x14ac:dyDescent="0.2"/>
    <row r="10210" x14ac:dyDescent="0.2"/>
    <row r="10211" x14ac:dyDescent="0.2"/>
    <row r="10212" x14ac:dyDescent="0.2"/>
    <row r="10213" x14ac:dyDescent="0.2"/>
    <row r="10214" x14ac:dyDescent="0.2"/>
    <row r="10215" x14ac:dyDescent="0.2"/>
    <row r="10216" x14ac:dyDescent="0.2"/>
    <row r="10217" x14ac:dyDescent="0.2"/>
    <row r="10218" x14ac:dyDescent="0.2"/>
    <row r="10219" x14ac:dyDescent="0.2"/>
    <row r="10220" x14ac:dyDescent="0.2"/>
    <row r="10221" x14ac:dyDescent="0.2"/>
    <row r="10222" x14ac:dyDescent="0.2"/>
    <row r="10223" x14ac:dyDescent="0.2"/>
    <row r="10224" x14ac:dyDescent="0.2"/>
    <row r="10225" x14ac:dyDescent="0.2"/>
    <row r="10226" x14ac:dyDescent="0.2"/>
    <row r="10227" x14ac:dyDescent="0.2"/>
    <row r="10228" x14ac:dyDescent="0.2"/>
    <row r="10229" x14ac:dyDescent="0.2"/>
    <row r="10230" x14ac:dyDescent="0.2"/>
    <row r="10231" x14ac:dyDescent="0.2"/>
    <row r="10232" x14ac:dyDescent="0.2"/>
    <row r="10233" x14ac:dyDescent="0.2"/>
    <row r="10234" x14ac:dyDescent="0.2"/>
    <row r="10235" x14ac:dyDescent="0.2"/>
    <row r="10236" x14ac:dyDescent="0.2"/>
    <row r="10237" x14ac:dyDescent="0.2"/>
    <row r="10238" x14ac:dyDescent="0.2"/>
    <row r="10239" x14ac:dyDescent="0.2"/>
    <row r="10240" x14ac:dyDescent="0.2"/>
    <row r="10241" x14ac:dyDescent="0.2"/>
    <row r="10242" x14ac:dyDescent="0.2"/>
    <row r="10243" x14ac:dyDescent="0.2"/>
    <row r="10244" x14ac:dyDescent="0.2"/>
    <row r="10245" x14ac:dyDescent="0.2"/>
    <row r="10246" x14ac:dyDescent="0.2"/>
    <row r="10247" x14ac:dyDescent="0.2"/>
    <row r="10248" x14ac:dyDescent="0.2"/>
    <row r="10249" x14ac:dyDescent="0.2"/>
    <row r="10250" x14ac:dyDescent="0.2"/>
    <row r="10251" x14ac:dyDescent="0.2"/>
    <row r="10252" x14ac:dyDescent="0.2"/>
    <row r="10253" x14ac:dyDescent="0.2"/>
    <row r="10254" x14ac:dyDescent="0.2"/>
    <row r="10255" x14ac:dyDescent="0.2"/>
    <row r="10256" x14ac:dyDescent="0.2"/>
    <row r="10257" x14ac:dyDescent="0.2"/>
    <row r="10258" x14ac:dyDescent="0.2"/>
    <row r="10259" x14ac:dyDescent="0.2"/>
    <row r="10260" x14ac:dyDescent="0.2"/>
    <row r="10261" x14ac:dyDescent="0.2"/>
    <row r="10262" x14ac:dyDescent="0.2"/>
    <row r="10263" x14ac:dyDescent="0.2"/>
    <row r="10264" x14ac:dyDescent="0.2"/>
    <row r="10265" x14ac:dyDescent="0.2"/>
    <row r="10266" x14ac:dyDescent="0.2"/>
    <row r="10267" x14ac:dyDescent="0.2"/>
    <row r="10268" x14ac:dyDescent="0.2"/>
    <row r="10269" x14ac:dyDescent="0.2"/>
    <row r="10270" x14ac:dyDescent="0.2"/>
    <row r="10271" x14ac:dyDescent="0.2"/>
    <row r="10272" x14ac:dyDescent="0.2"/>
    <row r="10273" x14ac:dyDescent="0.2"/>
    <row r="10274" x14ac:dyDescent="0.2"/>
    <row r="10275" x14ac:dyDescent="0.2"/>
    <row r="10276" x14ac:dyDescent="0.2"/>
    <row r="10277" x14ac:dyDescent="0.2"/>
    <row r="10278" x14ac:dyDescent="0.2"/>
    <row r="10279" x14ac:dyDescent="0.2"/>
    <row r="10280" x14ac:dyDescent="0.2"/>
    <row r="10281" x14ac:dyDescent="0.2"/>
    <row r="10282" x14ac:dyDescent="0.2"/>
    <row r="10283" x14ac:dyDescent="0.2"/>
    <row r="10284" x14ac:dyDescent="0.2"/>
    <row r="10285" x14ac:dyDescent="0.2"/>
    <row r="10286" x14ac:dyDescent="0.2"/>
    <row r="10287" x14ac:dyDescent="0.2"/>
    <row r="10288" x14ac:dyDescent="0.2"/>
    <row r="10289" x14ac:dyDescent="0.2"/>
    <row r="10290" x14ac:dyDescent="0.2"/>
    <row r="10291" x14ac:dyDescent="0.2"/>
    <row r="10292" x14ac:dyDescent="0.2"/>
    <row r="10293" x14ac:dyDescent="0.2"/>
    <row r="10294" x14ac:dyDescent="0.2"/>
    <row r="10295" x14ac:dyDescent="0.2"/>
    <row r="10296" x14ac:dyDescent="0.2"/>
    <row r="10297" x14ac:dyDescent="0.2"/>
    <row r="10298" x14ac:dyDescent="0.2"/>
    <row r="10299" x14ac:dyDescent="0.2"/>
    <row r="10300" x14ac:dyDescent="0.2"/>
    <row r="10301" x14ac:dyDescent="0.2"/>
    <row r="10302" x14ac:dyDescent="0.2"/>
    <row r="10303" x14ac:dyDescent="0.2"/>
    <row r="10304" x14ac:dyDescent="0.2"/>
    <row r="10305" x14ac:dyDescent="0.2"/>
    <row r="10306" x14ac:dyDescent="0.2"/>
    <row r="10307" x14ac:dyDescent="0.2"/>
    <row r="10308" x14ac:dyDescent="0.2"/>
    <row r="10309" x14ac:dyDescent="0.2"/>
    <row r="10310" x14ac:dyDescent="0.2"/>
    <row r="10311" x14ac:dyDescent="0.2"/>
    <row r="10312" x14ac:dyDescent="0.2"/>
    <row r="10313" x14ac:dyDescent="0.2"/>
    <row r="10314" x14ac:dyDescent="0.2"/>
    <row r="10315" x14ac:dyDescent="0.2"/>
    <row r="10316" x14ac:dyDescent="0.2"/>
    <row r="10317" x14ac:dyDescent="0.2"/>
    <row r="10318" x14ac:dyDescent="0.2"/>
    <row r="10319" x14ac:dyDescent="0.2"/>
    <row r="10320" x14ac:dyDescent="0.2"/>
    <row r="10321" x14ac:dyDescent="0.2"/>
    <row r="10322" x14ac:dyDescent="0.2"/>
    <row r="10323" x14ac:dyDescent="0.2"/>
    <row r="10324" x14ac:dyDescent="0.2"/>
    <row r="10325" x14ac:dyDescent="0.2"/>
    <row r="10326" x14ac:dyDescent="0.2"/>
    <row r="10327" x14ac:dyDescent="0.2"/>
    <row r="10328" x14ac:dyDescent="0.2"/>
    <row r="10329" x14ac:dyDescent="0.2"/>
    <row r="10330" x14ac:dyDescent="0.2"/>
    <row r="10331" x14ac:dyDescent="0.2"/>
    <row r="10332" x14ac:dyDescent="0.2"/>
    <row r="10333" x14ac:dyDescent="0.2"/>
    <row r="10334" x14ac:dyDescent="0.2"/>
    <row r="10335" x14ac:dyDescent="0.2"/>
    <row r="10336" x14ac:dyDescent="0.2"/>
    <row r="10337" x14ac:dyDescent="0.2"/>
    <row r="10338" x14ac:dyDescent="0.2"/>
    <row r="10339" x14ac:dyDescent="0.2"/>
    <row r="10340" x14ac:dyDescent="0.2"/>
    <row r="10341" x14ac:dyDescent="0.2"/>
    <row r="10342" x14ac:dyDescent="0.2"/>
    <row r="10343" x14ac:dyDescent="0.2"/>
    <row r="10344" x14ac:dyDescent="0.2"/>
    <row r="10345" x14ac:dyDescent="0.2"/>
    <row r="10346" x14ac:dyDescent="0.2"/>
    <row r="10347" x14ac:dyDescent="0.2"/>
    <row r="10348" x14ac:dyDescent="0.2"/>
    <row r="10349" x14ac:dyDescent="0.2"/>
    <row r="10350" x14ac:dyDescent="0.2"/>
    <row r="10351" x14ac:dyDescent="0.2"/>
    <row r="10352" x14ac:dyDescent="0.2"/>
    <row r="10353" x14ac:dyDescent="0.2"/>
    <row r="10354" x14ac:dyDescent="0.2"/>
    <row r="10355" x14ac:dyDescent="0.2"/>
    <row r="10356" x14ac:dyDescent="0.2"/>
    <row r="10357" x14ac:dyDescent="0.2"/>
    <row r="10358" x14ac:dyDescent="0.2"/>
    <row r="10359" x14ac:dyDescent="0.2"/>
    <row r="10360" x14ac:dyDescent="0.2"/>
    <row r="10361" x14ac:dyDescent="0.2"/>
    <row r="10362" x14ac:dyDescent="0.2"/>
    <row r="10363" x14ac:dyDescent="0.2"/>
    <row r="10364" x14ac:dyDescent="0.2"/>
    <row r="10365" x14ac:dyDescent="0.2"/>
    <row r="10366" x14ac:dyDescent="0.2"/>
    <row r="10367" x14ac:dyDescent="0.2"/>
    <row r="10368" x14ac:dyDescent="0.2"/>
    <row r="10369" x14ac:dyDescent="0.2"/>
    <row r="10370" x14ac:dyDescent="0.2"/>
    <row r="10371" x14ac:dyDescent="0.2"/>
    <row r="10372" x14ac:dyDescent="0.2"/>
    <row r="10373" x14ac:dyDescent="0.2"/>
    <row r="10374" x14ac:dyDescent="0.2"/>
    <row r="10375" x14ac:dyDescent="0.2"/>
    <row r="10376" x14ac:dyDescent="0.2"/>
    <row r="10377" x14ac:dyDescent="0.2"/>
    <row r="10378" x14ac:dyDescent="0.2"/>
    <row r="10379" x14ac:dyDescent="0.2"/>
    <row r="10380" x14ac:dyDescent="0.2"/>
    <row r="10381" x14ac:dyDescent="0.2"/>
    <row r="10382" x14ac:dyDescent="0.2"/>
    <row r="10383" x14ac:dyDescent="0.2"/>
    <row r="10384" x14ac:dyDescent="0.2"/>
    <row r="10385" x14ac:dyDescent="0.2"/>
    <row r="10386" x14ac:dyDescent="0.2"/>
    <row r="10387" x14ac:dyDescent="0.2"/>
    <row r="10388" x14ac:dyDescent="0.2"/>
    <row r="10389" x14ac:dyDescent="0.2"/>
    <row r="10390" x14ac:dyDescent="0.2"/>
    <row r="10391" x14ac:dyDescent="0.2"/>
    <row r="10392" x14ac:dyDescent="0.2"/>
    <row r="10393" x14ac:dyDescent="0.2"/>
    <row r="10394" x14ac:dyDescent="0.2"/>
    <row r="10395" x14ac:dyDescent="0.2"/>
    <row r="10396" x14ac:dyDescent="0.2"/>
    <row r="10397" x14ac:dyDescent="0.2"/>
    <row r="10398" x14ac:dyDescent="0.2"/>
    <row r="10399" x14ac:dyDescent="0.2"/>
    <row r="10400" x14ac:dyDescent="0.2"/>
    <row r="10401" x14ac:dyDescent="0.2"/>
    <row r="10402" x14ac:dyDescent="0.2"/>
    <row r="10403" x14ac:dyDescent="0.2"/>
    <row r="10404" x14ac:dyDescent="0.2"/>
    <row r="10405" x14ac:dyDescent="0.2"/>
    <row r="10406" x14ac:dyDescent="0.2"/>
    <row r="10407" x14ac:dyDescent="0.2"/>
    <row r="10408" x14ac:dyDescent="0.2"/>
    <row r="10409" x14ac:dyDescent="0.2"/>
    <row r="10410" x14ac:dyDescent="0.2"/>
    <row r="10411" x14ac:dyDescent="0.2"/>
    <row r="10412" x14ac:dyDescent="0.2"/>
    <row r="10413" x14ac:dyDescent="0.2"/>
    <row r="10414" x14ac:dyDescent="0.2"/>
    <row r="10415" x14ac:dyDescent="0.2"/>
    <row r="10416" x14ac:dyDescent="0.2"/>
    <row r="10417" x14ac:dyDescent="0.2"/>
    <row r="10418" x14ac:dyDescent="0.2"/>
    <row r="10419" x14ac:dyDescent="0.2"/>
    <row r="10420" x14ac:dyDescent="0.2"/>
    <row r="10421" x14ac:dyDescent="0.2"/>
    <row r="10422" x14ac:dyDescent="0.2"/>
    <row r="10423" x14ac:dyDescent="0.2"/>
    <row r="10424" x14ac:dyDescent="0.2"/>
    <row r="10425" x14ac:dyDescent="0.2"/>
    <row r="10426" x14ac:dyDescent="0.2"/>
    <row r="10427" x14ac:dyDescent="0.2"/>
    <row r="10428" x14ac:dyDescent="0.2"/>
    <row r="10429" x14ac:dyDescent="0.2"/>
    <row r="10430" x14ac:dyDescent="0.2"/>
    <row r="10431" x14ac:dyDescent="0.2"/>
    <row r="10432" x14ac:dyDescent="0.2"/>
    <row r="10433" x14ac:dyDescent="0.2"/>
    <row r="10434" x14ac:dyDescent="0.2"/>
    <row r="10435" x14ac:dyDescent="0.2"/>
    <row r="10436" x14ac:dyDescent="0.2"/>
    <row r="10437" x14ac:dyDescent="0.2"/>
    <row r="10438" x14ac:dyDescent="0.2"/>
    <row r="10439" x14ac:dyDescent="0.2"/>
    <row r="10440" x14ac:dyDescent="0.2"/>
    <row r="10441" x14ac:dyDescent="0.2"/>
    <row r="10442" x14ac:dyDescent="0.2"/>
    <row r="10443" x14ac:dyDescent="0.2"/>
    <row r="10444" x14ac:dyDescent="0.2"/>
    <row r="10445" x14ac:dyDescent="0.2"/>
    <row r="10446" x14ac:dyDescent="0.2"/>
    <row r="10447" x14ac:dyDescent="0.2"/>
    <row r="10448" x14ac:dyDescent="0.2"/>
    <row r="10449" x14ac:dyDescent="0.2"/>
    <row r="10450" x14ac:dyDescent="0.2"/>
    <row r="10451" x14ac:dyDescent="0.2"/>
    <row r="10452" x14ac:dyDescent="0.2"/>
    <row r="10453" x14ac:dyDescent="0.2"/>
    <row r="10454" x14ac:dyDescent="0.2"/>
    <row r="10455" x14ac:dyDescent="0.2"/>
    <row r="10456" x14ac:dyDescent="0.2"/>
    <row r="10457" x14ac:dyDescent="0.2"/>
    <row r="10458" x14ac:dyDescent="0.2"/>
    <row r="10459" x14ac:dyDescent="0.2"/>
    <row r="10460" x14ac:dyDescent="0.2"/>
    <row r="10461" x14ac:dyDescent="0.2"/>
    <row r="10462" x14ac:dyDescent="0.2"/>
    <row r="10463" x14ac:dyDescent="0.2"/>
    <row r="10464" x14ac:dyDescent="0.2"/>
    <row r="10465" x14ac:dyDescent="0.2"/>
    <row r="10466" x14ac:dyDescent="0.2"/>
    <row r="10467" x14ac:dyDescent="0.2"/>
    <row r="10468" x14ac:dyDescent="0.2"/>
    <row r="10469" x14ac:dyDescent="0.2"/>
    <row r="10470" x14ac:dyDescent="0.2"/>
    <row r="10471" x14ac:dyDescent="0.2"/>
    <row r="10472" x14ac:dyDescent="0.2"/>
    <row r="10473" x14ac:dyDescent="0.2"/>
    <row r="10474" x14ac:dyDescent="0.2"/>
    <row r="10475" x14ac:dyDescent="0.2"/>
    <row r="10476" x14ac:dyDescent="0.2"/>
    <row r="10477" x14ac:dyDescent="0.2"/>
    <row r="10478" x14ac:dyDescent="0.2"/>
    <row r="10479" x14ac:dyDescent="0.2"/>
    <row r="10480" x14ac:dyDescent="0.2"/>
    <row r="10481" x14ac:dyDescent="0.2"/>
    <row r="10482" x14ac:dyDescent="0.2"/>
    <row r="10483" x14ac:dyDescent="0.2"/>
    <row r="10484" x14ac:dyDescent="0.2"/>
    <row r="10485" x14ac:dyDescent="0.2"/>
    <row r="10486" x14ac:dyDescent="0.2"/>
    <row r="10487" x14ac:dyDescent="0.2"/>
    <row r="10488" x14ac:dyDescent="0.2"/>
    <row r="10489" x14ac:dyDescent="0.2"/>
    <row r="10490" x14ac:dyDescent="0.2"/>
    <row r="10491" x14ac:dyDescent="0.2"/>
    <row r="10492" x14ac:dyDescent="0.2"/>
    <row r="10493" x14ac:dyDescent="0.2"/>
    <row r="10494" x14ac:dyDescent="0.2"/>
    <row r="10495" x14ac:dyDescent="0.2"/>
    <row r="10496" x14ac:dyDescent="0.2"/>
    <row r="10497" x14ac:dyDescent="0.2"/>
    <row r="10498" x14ac:dyDescent="0.2"/>
    <row r="10499" x14ac:dyDescent="0.2"/>
    <row r="10500" x14ac:dyDescent="0.2"/>
    <row r="10501" x14ac:dyDescent="0.2"/>
    <row r="10502" x14ac:dyDescent="0.2"/>
    <row r="10503" x14ac:dyDescent="0.2"/>
    <row r="10504" x14ac:dyDescent="0.2"/>
    <row r="10505" x14ac:dyDescent="0.2"/>
    <row r="10506" x14ac:dyDescent="0.2"/>
    <row r="10507" x14ac:dyDescent="0.2"/>
    <row r="10508" x14ac:dyDescent="0.2"/>
    <row r="10509" x14ac:dyDescent="0.2"/>
    <row r="10510" x14ac:dyDescent="0.2"/>
    <row r="10511" x14ac:dyDescent="0.2"/>
    <row r="10512" x14ac:dyDescent="0.2"/>
    <row r="10513" x14ac:dyDescent="0.2"/>
    <row r="10514" x14ac:dyDescent="0.2"/>
    <row r="10515" x14ac:dyDescent="0.2"/>
    <row r="10516" x14ac:dyDescent="0.2"/>
    <row r="10517" x14ac:dyDescent="0.2"/>
    <row r="10518" x14ac:dyDescent="0.2"/>
    <row r="10519" x14ac:dyDescent="0.2"/>
    <row r="10520" x14ac:dyDescent="0.2"/>
    <row r="10521" x14ac:dyDescent="0.2"/>
    <row r="10522" x14ac:dyDescent="0.2"/>
    <row r="10523" x14ac:dyDescent="0.2"/>
    <row r="10524" x14ac:dyDescent="0.2"/>
    <row r="10525" x14ac:dyDescent="0.2"/>
    <row r="10526" x14ac:dyDescent="0.2"/>
    <row r="10527" x14ac:dyDescent="0.2"/>
    <row r="10528" x14ac:dyDescent="0.2"/>
    <row r="10529" x14ac:dyDescent="0.2"/>
    <row r="10530" x14ac:dyDescent="0.2"/>
    <row r="10531" x14ac:dyDescent="0.2"/>
    <row r="10532" x14ac:dyDescent="0.2"/>
    <row r="10533" x14ac:dyDescent="0.2"/>
    <row r="10534" x14ac:dyDescent="0.2"/>
    <row r="10535" x14ac:dyDescent="0.2"/>
    <row r="10536" x14ac:dyDescent="0.2"/>
    <row r="10537" x14ac:dyDescent="0.2"/>
    <row r="10538" x14ac:dyDescent="0.2"/>
    <row r="10539" x14ac:dyDescent="0.2"/>
    <row r="10540" x14ac:dyDescent="0.2"/>
    <row r="10541" x14ac:dyDescent="0.2"/>
    <row r="10542" x14ac:dyDescent="0.2"/>
    <row r="10543" x14ac:dyDescent="0.2"/>
    <row r="10544" x14ac:dyDescent="0.2"/>
    <row r="10545" x14ac:dyDescent="0.2"/>
    <row r="10546" x14ac:dyDescent="0.2"/>
    <row r="10547" x14ac:dyDescent="0.2"/>
    <row r="10548" x14ac:dyDescent="0.2"/>
    <row r="10549" x14ac:dyDescent="0.2"/>
    <row r="10550" x14ac:dyDescent="0.2"/>
    <row r="10551" x14ac:dyDescent="0.2"/>
    <row r="10552" x14ac:dyDescent="0.2"/>
    <row r="10553" x14ac:dyDescent="0.2"/>
    <row r="10554" x14ac:dyDescent="0.2"/>
    <row r="10555" x14ac:dyDescent="0.2"/>
    <row r="10556" x14ac:dyDescent="0.2"/>
    <row r="10557" x14ac:dyDescent="0.2"/>
    <row r="10558" x14ac:dyDescent="0.2"/>
    <row r="10559" x14ac:dyDescent="0.2"/>
    <row r="10560" x14ac:dyDescent="0.2"/>
    <row r="10561" x14ac:dyDescent="0.2"/>
    <row r="10562" x14ac:dyDescent="0.2"/>
    <row r="10563" x14ac:dyDescent="0.2"/>
    <row r="10564" x14ac:dyDescent="0.2"/>
    <row r="10565" x14ac:dyDescent="0.2"/>
    <row r="10566" x14ac:dyDescent="0.2"/>
    <row r="10567" x14ac:dyDescent="0.2"/>
    <row r="10568" x14ac:dyDescent="0.2"/>
    <row r="10569" x14ac:dyDescent="0.2"/>
    <row r="10570" x14ac:dyDescent="0.2"/>
    <row r="10571" x14ac:dyDescent="0.2"/>
    <row r="10572" x14ac:dyDescent="0.2"/>
    <row r="10573" x14ac:dyDescent="0.2"/>
    <row r="10574" x14ac:dyDescent="0.2"/>
    <row r="10575" x14ac:dyDescent="0.2"/>
    <row r="10576" x14ac:dyDescent="0.2"/>
    <row r="10577" x14ac:dyDescent="0.2"/>
    <row r="10578" x14ac:dyDescent="0.2"/>
    <row r="10579" x14ac:dyDescent="0.2"/>
    <row r="10580" x14ac:dyDescent="0.2"/>
    <row r="10581" x14ac:dyDescent="0.2"/>
    <row r="10582" x14ac:dyDescent="0.2"/>
    <row r="10583" x14ac:dyDescent="0.2"/>
    <row r="10584" x14ac:dyDescent="0.2"/>
    <row r="10585" x14ac:dyDescent="0.2"/>
    <row r="10586" x14ac:dyDescent="0.2"/>
    <row r="10587" x14ac:dyDescent="0.2"/>
    <row r="10588" x14ac:dyDescent="0.2"/>
    <row r="10589" x14ac:dyDescent="0.2"/>
    <row r="10590" x14ac:dyDescent="0.2"/>
    <row r="10591" x14ac:dyDescent="0.2"/>
    <row r="10592" x14ac:dyDescent="0.2"/>
    <row r="10593" x14ac:dyDescent="0.2"/>
    <row r="10594" x14ac:dyDescent="0.2"/>
    <row r="10595" x14ac:dyDescent="0.2"/>
    <row r="10596" x14ac:dyDescent="0.2"/>
    <row r="10597" x14ac:dyDescent="0.2"/>
    <row r="10598" x14ac:dyDescent="0.2"/>
    <row r="10599" x14ac:dyDescent="0.2"/>
    <row r="10600" x14ac:dyDescent="0.2"/>
    <row r="10601" x14ac:dyDescent="0.2"/>
    <row r="10602" x14ac:dyDescent="0.2"/>
    <row r="10603" x14ac:dyDescent="0.2"/>
    <row r="10604" x14ac:dyDescent="0.2"/>
    <row r="10605" x14ac:dyDescent="0.2"/>
    <row r="10606" x14ac:dyDescent="0.2"/>
    <row r="10607" x14ac:dyDescent="0.2"/>
    <row r="10608" x14ac:dyDescent="0.2"/>
    <row r="10609" x14ac:dyDescent="0.2"/>
    <row r="10610" x14ac:dyDescent="0.2"/>
    <row r="10611" x14ac:dyDescent="0.2"/>
    <row r="10612" x14ac:dyDescent="0.2"/>
    <row r="10613" x14ac:dyDescent="0.2"/>
    <row r="10614" x14ac:dyDescent="0.2"/>
    <row r="10615" x14ac:dyDescent="0.2"/>
    <row r="10616" x14ac:dyDescent="0.2"/>
    <row r="10617" x14ac:dyDescent="0.2"/>
    <row r="10618" x14ac:dyDescent="0.2"/>
    <row r="10619" x14ac:dyDescent="0.2"/>
    <row r="10620" x14ac:dyDescent="0.2"/>
    <row r="10621" x14ac:dyDescent="0.2"/>
    <row r="10622" x14ac:dyDescent="0.2"/>
    <row r="10623" x14ac:dyDescent="0.2"/>
    <row r="10624" x14ac:dyDescent="0.2"/>
    <row r="10625" x14ac:dyDescent="0.2"/>
    <row r="10626" x14ac:dyDescent="0.2"/>
    <row r="10627" x14ac:dyDescent="0.2"/>
    <row r="10628" x14ac:dyDescent="0.2"/>
    <row r="10629" x14ac:dyDescent="0.2"/>
    <row r="10630" x14ac:dyDescent="0.2"/>
    <row r="10631" x14ac:dyDescent="0.2"/>
    <row r="10632" x14ac:dyDescent="0.2"/>
    <row r="10633" x14ac:dyDescent="0.2"/>
    <row r="10634" x14ac:dyDescent="0.2"/>
    <row r="10635" x14ac:dyDescent="0.2"/>
    <row r="10636" x14ac:dyDescent="0.2"/>
    <row r="10637" x14ac:dyDescent="0.2"/>
    <row r="10638" x14ac:dyDescent="0.2"/>
    <row r="10639" x14ac:dyDescent="0.2"/>
    <row r="10640" x14ac:dyDescent="0.2"/>
    <row r="10641" x14ac:dyDescent="0.2"/>
    <row r="10642" x14ac:dyDescent="0.2"/>
    <row r="10643" x14ac:dyDescent="0.2"/>
    <row r="10644" x14ac:dyDescent="0.2"/>
    <row r="10645" x14ac:dyDescent="0.2"/>
    <row r="10646" x14ac:dyDescent="0.2"/>
    <row r="10647" x14ac:dyDescent="0.2"/>
    <row r="10648" x14ac:dyDescent="0.2"/>
    <row r="10649" x14ac:dyDescent="0.2"/>
    <row r="10650" x14ac:dyDescent="0.2"/>
    <row r="10651" x14ac:dyDescent="0.2"/>
    <row r="10652" x14ac:dyDescent="0.2"/>
    <row r="10653" x14ac:dyDescent="0.2"/>
    <row r="10654" x14ac:dyDescent="0.2"/>
    <row r="10655" x14ac:dyDescent="0.2"/>
    <row r="10656" x14ac:dyDescent="0.2"/>
    <row r="10657" x14ac:dyDescent="0.2"/>
    <row r="10658" x14ac:dyDescent="0.2"/>
    <row r="10659" x14ac:dyDescent="0.2"/>
    <row r="10660" x14ac:dyDescent="0.2"/>
    <row r="10661" x14ac:dyDescent="0.2"/>
    <row r="10662" x14ac:dyDescent="0.2"/>
    <row r="10663" x14ac:dyDescent="0.2"/>
    <row r="10664" x14ac:dyDescent="0.2"/>
    <row r="10665" x14ac:dyDescent="0.2"/>
    <row r="10666" x14ac:dyDescent="0.2"/>
    <row r="10667" x14ac:dyDescent="0.2"/>
    <row r="10668" x14ac:dyDescent="0.2"/>
    <row r="10669" x14ac:dyDescent="0.2"/>
    <row r="10670" x14ac:dyDescent="0.2"/>
    <row r="10671" x14ac:dyDescent="0.2"/>
    <row r="10672" x14ac:dyDescent="0.2"/>
    <row r="10673" x14ac:dyDescent="0.2"/>
    <row r="10674" x14ac:dyDescent="0.2"/>
    <row r="10675" x14ac:dyDescent="0.2"/>
    <row r="10676" x14ac:dyDescent="0.2"/>
    <row r="10677" x14ac:dyDescent="0.2"/>
    <row r="10678" x14ac:dyDescent="0.2"/>
    <row r="10679" x14ac:dyDescent="0.2"/>
    <row r="10680" x14ac:dyDescent="0.2"/>
    <row r="10681" x14ac:dyDescent="0.2"/>
    <row r="10682" x14ac:dyDescent="0.2"/>
    <row r="10683" x14ac:dyDescent="0.2"/>
    <row r="10684" x14ac:dyDescent="0.2"/>
    <row r="10685" x14ac:dyDescent="0.2"/>
    <row r="10686" x14ac:dyDescent="0.2"/>
    <row r="10687" x14ac:dyDescent="0.2"/>
    <row r="10688" x14ac:dyDescent="0.2"/>
    <row r="10689" x14ac:dyDescent="0.2"/>
    <row r="10690" x14ac:dyDescent="0.2"/>
    <row r="10691" x14ac:dyDescent="0.2"/>
    <row r="10692" x14ac:dyDescent="0.2"/>
    <row r="10693" x14ac:dyDescent="0.2"/>
    <row r="10694" x14ac:dyDescent="0.2"/>
    <row r="10695" x14ac:dyDescent="0.2"/>
    <row r="10696" x14ac:dyDescent="0.2"/>
    <row r="10697" x14ac:dyDescent="0.2"/>
    <row r="10698" x14ac:dyDescent="0.2"/>
    <row r="10699" x14ac:dyDescent="0.2"/>
    <row r="10700" x14ac:dyDescent="0.2"/>
    <row r="10701" x14ac:dyDescent="0.2"/>
    <row r="10702" x14ac:dyDescent="0.2"/>
    <row r="10703" x14ac:dyDescent="0.2"/>
    <row r="10704" x14ac:dyDescent="0.2"/>
    <row r="10705" x14ac:dyDescent="0.2"/>
    <row r="10706" x14ac:dyDescent="0.2"/>
    <row r="10707" x14ac:dyDescent="0.2"/>
    <row r="10708" x14ac:dyDescent="0.2"/>
    <row r="10709" x14ac:dyDescent="0.2"/>
    <row r="10710" x14ac:dyDescent="0.2"/>
    <row r="10711" x14ac:dyDescent="0.2"/>
    <row r="10712" x14ac:dyDescent="0.2"/>
    <row r="10713" x14ac:dyDescent="0.2"/>
    <row r="10714" x14ac:dyDescent="0.2"/>
    <row r="10715" x14ac:dyDescent="0.2"/>
    <row r="10716" x14ac:dyDescent="0.2"/>
    <row r="10717" x14ac:dyDescent="0.2"/>
    <row r="10718" x14ac:dyDescent="0.2"/>
    <row r="10719" x14ac:dyDescent="0.2"/>
    <row r="10720" x14ac:dyDescent="0.2"/>
    <row r="10721" x14ac:dyDescent="0.2"/>
    <row r="10722" x14ac:dyDescent="0.2"/>
    <row r="10723" x14ac:dyDescent="0.2"/>
    <row r="10724" x14ac:dyDescent="0.2"/>
    <row r="10725" x14ac:dyDescent="0.2"/>
    <row r="10726" x14ac:dyDescent="0.2"/>
    <row r="10727" x14ac:dyDescent="0.2"/>
    <row r="10728" x14ac:dyDescent="0.2"/>
    <row r="10729" x14ac:dyDescent="0.2"/>
    <row r="10730" x14ac:dyDescent="0.2"/>
    <row r="10731" x14ac:dyDescent="0.2"/>
    <row r="10732" x14ac:dyDescent="0.2"/>
    <row r="10733" x14ac:dyDescent="0.2"/>
    <row r="10734" x14ac:dyDescent="0.2"/>
    <row r="10735" x14ac:dyDescent="0.2"/>
    <row r="10736" x14ac:dyDescent="0.2"/>
    <row r="10737" x14ac:dyDescent="0.2"/>
    <row r="10738" x14ac:dyDescent="0.2"/>
    <row r="10739" x14ac:dyDescent="0.2"/>
    <row r="10740" x14ac:dyDescent="0.2"/>
    <row r="10741" x14ac:dyDescent="0.2"/>
    <row r="10742" x14ac:dyDescent="0.2"/>
    <row r="10743" x14ac:dyDescent="0.2"/>
    <row r="10744" x14ac:dyDescent="0.2"/>
    <row r="10745" x14ac:dyDescent="0.2"/>
    <row r="10746" x14ac:dyDescent="0.2"/>
    <row r="10747" x14ac:dyDescent="0.2"/>
    <row r="10748" x14ac:dyDescent="0.2"/>
    <row r="10749" x14ac:dyDescent="0.2"/>
    <row r="10750" x14ac:dyDescent="0.2"/>
    <row r="10751" x14ac:dyDescent="0.2"/>
    <row r="10752" x14ac:dyDescent="0.2"/>
    <row r="10753" x14ac:dyDescent="0.2"/>
    <row r="10754" x14ac:dyDescent="0.2"/>
    <row r="10755" x14ac:dyDescent="0.2"/>
    <row r="10756" x14ac:dyDescent="0.2"/>
    <row r="10757" x14ac:dyDescent="0.2"/>
    <row r="10758" x14ac:dyDescent="0.2"/>
    <row r="10759" x14ac:dyDescent="0.2"/>
    <row r="10760" x14ac:dyDescent="0.2"/>
    <row r="10761" x14ac:dyDescent="0.2"/>
    <row r="10762" x14ac:dyDescent="0.2"/>
    <row r="10763" x14ac:dyDescent="0.2"/>
    <row r="10764" x14ac:dyDescent="0.2"/>
    <row r="10765" x14ac:dyDescent="0.2"/>
    <row r="10766" x14ac:dyDescent="0.2"/>
    <row r="10767" x14ac:dyDescent="0.2"/>
    <row r="10768" x14ac:dyDescent="0.2"/>
    <row r="10769" x14ac:dyDescent="0.2"/>
    <row r="10770" x14ac:dyDescent="0.2"/>
    <row r="10771" x14ac:dyDescent="0.2"/>
    <row r="10772" x14ac:dyDescent="0.2"/>
    <row r="10773" x14ac:dyDescent="0.2"/>
    <row r="10774" x14ac:dyDescent="0.2"/>
    <row r="10775" x14ac:dyDescent="0.2"/>
    <row r="10776" x14ac:dyDescent="0.2"/>
    <row r="10777" x14ac:dyDescent="0.2"/>
    <row r="10778" x14ac:dyDescent="0.2"/>
    <row r="10779" x14ac:dyDescent="0.2"/>
    <row r="10780" x14ac:dyDescent="0.2"/>
    <row r="10781" x14ac:dyDescent="0.2"/>
    <row r="10782" x14ac:dyDescent="0.2"/>
    <row r="10783" x14ac:dyDescent="0.2"/>
    <row r="10784" x14ac:dyDescent="0.2"/>
    <row r="10785" x14ac:dyDescent="0.2"/>
    <row r="10786" x14ac:dyDescent="0.2"/>
    <row r="10787" x14ac:dyDescent="0.2"/>
    <row r="10788" x14ac:dyDescent="0.2"/>
    <row r="10789" x14ac:dyDescent="0.2"/>
    <row r="10790" x14ac:dyDescent="0.2"/>
    <row r="10791" x14ac:dyDescent="0.2"/>
    <row r="10792" x14ac:dyDescent="0.2"/>
    <row r="10793" x14ac:dyDescent="0.2"/>
    <row r="10794" x14ac:dyDescent="0.2"/>
    <row r="10795" x14ac:dyDescent="0.2"/>
    <row r="10796" x14ac:dyDescent="0.2"/>
    <row r="10797" x14ac:dyDescent="0.2"/>
    <row r="10798" x14ac:dyDescent="0.2"/>
    <row r="10799" x14ac:dyDescent="0.2"/>
    <row r="10800" x14ac:dyDescent="0.2"/>
    <row r="10801" x14ac:dyDescent="0.2"/>
    <row r="10802" x14ac:dyDescent="0.2"/>
    <row r="10803" x14ac:dyDescent="0.2"/>
    <row r="10804" x14ac:dyDescent="0.2"/>
    <row r="10805" x14ac:dyDescent="0.2"/>
    <row r="10806" x14ac:dyDescent="0.2"/>
    <row r="10807" x14ac:dyDescent="0.2"/>
    <row r="10808" x14ac:dyDescent="0.2"/>
    <row r="10809" x14ac:dyDescent="0.2"/>
    <row r="10810" x14ac:dyDescent="0.2"/>
    <row r="10811" x14ac:dyDescent="0.2"/>
    <row r="10812" x14ac:dyDescent="0.2"/>
    <row r="10813" x14ac:dyDescent="0.2"/>
    <row r="10814" x14ac:dyDescent="0.2"/>
    <row r="10815" x14ac:dyDescent="0.2"/>
    <row r="10816" x14ac:dyDescent="0.2"/>
    <row r="10817" x14ac:dyDescent="0.2"/>
    <row r="10818" x14ac:dyDescent="0.2"/>
    <row r="10819" x14ac:dyDescent="0.2"/>
    <row r="10820" x14ac:dyDescent="0.2"/>
    <row r="10821" x14ac:dyDescent="0.2"/>
    <row r="10822" x14ac:dyDescent="0.2"/>
    <row r="10823" x14ac:dyDescent="0.2"/>
    <row r="10824" x14ac:dyDescent="0.2"/>
    <row r="10825" x14ac:dyDescent="0.2"/>
    <row r="10826" x14ac:dyDescent="0.2"/>
    <row r="10827" x14ac:dyDescent="0.2"/>
    <row r="10828" x14ac:dyDescent="0.2"/>
    <row r="10829" x14ac:dyDescent="0.2"/>
    <row r="10830" x14ac:dyDescent="0.2"/>
    <row r="10831" x14ac:dyDescent="0.2"/>
    <row r="10832" x14ac:dyDescent="0.2"/>
    <row r="10833" x14ac:dyDescent="0.2"/>
    <row r="10834" x14ac:dyDescent="0.2"/>
    <row r="10835" x14ac:dyDescent="0.2"/>
    <row r="10836" x14ac:dyDescent="0.2"/>
    <row r="10837" x14ac:dyDescent="0.2"/>
    <row r="10838" x14ac:dyDescent="0.2"/>
    <row r="10839" x14ac:dyDescent="0.2"/>
    <row r="10840" x14ac:dyDescent="0.2"/>
    <row r="10841" x14ac:dyDescent="0.2"/>
    <row r="10842" x14ac:dyDescent="0.2"/>
    <row r="10843" x14ac:dyDescent="0.2"/>
    <row r="10844" x14ac:dyDescent="0.2"/>
    <row r="10845" x14ac:dyDescent="0.2"/>
    <row r="10846" x14ac:dyDescent="0.2"/>
    <row r="10847" x14ac:dyDescent="0.2"/>
    <row r="10848" x14ac:dyDescent="0.2"/>
    <row r="10849" x14ac:dyDescent="0.2"/>
    <row r="10850" x14ac:dyDescent="0.2"/>
    <row r="10851" x14ac:dyDescent="0.2"/>
    <row r="10852" x14ac:dyDescent="0.2"/>
    <row r="10853" x14ac:dyDescent="0.2"/>
    <row r="10854" x14ac:dyDescent="0.2"/>
    <row r="10855" x14ac:dyDescent="0.2"/>
    <row r="10856" x14ac:dyDescent="0.2"/>
    <row r="10857" x14ac:dyDescent="0.2"/>
    <row r="10858" x14ac:dyDescent="0.2"/>
    <row r="10859" x14ac:dyDescent="0.2"/>
    <row r="10860" x14ac:dyDescent="0.2"/>
    <row r="10861" x14ac:dyDescent="0.2"/>
    <row r="10862" x14ac:dyDescent="0.2"/>
    <row r="10863" x14ac:dyDescent="0.2"/>
    <row r="10864" x14ac:dyDescent="0.2"/>
    <row r="10865" x14ac:dyDescent="0.2"/>
    <row r="10866" x14ac:dyDescent="0.2"/>
    <row r="10867" x14ac:dyDescent="0.2"/>
    <row r="10868" x14ac:dyDescent="0.2"/>
    <row r="10869" x14ac:dyDescent="0.2"/>
    <row r="10870" x14ac:dyDescent="0.2"/>
    <row r="10871" x14ac:dyDescent="0.2"/>
    <row r="10872" x14ac:dyDescent="0.2"/>
    <row r="10873" x14ac:dyDescent="0.2"/>
    <row r="10874" x14ac:dyDescent="0.2"/>
    <row r="10875" x14ac:dyDescent="0.2"/>
    <row r="10876" x14ac:dyDescent="0.2"/>
    <row r="10877" x14ac:dyDescent="0.2"/>
    <row r="10878" x14ac:dyDescent="0.2"/>
    <row r="10879" x14ac:dyDescent="0.2"/>
    <row r="10880" x14ac:dyDescent="0.2"/>
    <row r="10881" x14ac:dyDescent="0.2"/>
    <row r="10882" x14ac:dyDescent="0.2"/>
    <row r="10883" x14ac:dyDescent="0.2"/>
    <row r="10884" x14ac:dyDescent="0.2"/>
    <row r="10885" x14ac:dyDescent="0.2"/>
    <row r="10886" x14ac:dyDescent="0.2"/>
    <row r="10887" x14ac:dyDescent="0.2"/>
    <row r="10888" x14ac:dyDescent="0.2"/>
    <row r="10889" x14ac:dyDescent="0.2"/>
    <row r="10890" x14ac:dyDescent="0.2"/>
    <row r="10891" x14ac:dyDescent="0.2"/>
    <row r="10892" x14ac:dyDescent="0.2"/>
    <row r="10893" x14ac:dyDescent="0.2"/>
    <row r="10894" x14ac:dyDescent="0.2"/>
    <row r="10895" x14ac:dyDescent="0.2"/>
    <row r="10896" x14ac:dyDescent="0.2"/>
    <row r="10897" x14ac:dyDescent="0.2"/>
    <row r="10898" x14ac:dyDescent="0.2"/>
    <row r="10899" x14ac:dyDescent="0.2"/>
    <row r="10900" x14ac:dyDescent="0.2"/>
    <row r="10901" x14ac:dyDescent="0.2"/>
    <row r="10902" x14ac:dyDescent="0.2"/>
    <row r="10903" x14ac:dyDescent="0.2"/>
    <row r="10904" x14ac:dyDescent="0.2"/>
    <row r="10905" x14ac:dyDescent="0.2"/>
    <row r="10906" x14ac:dyDescent="0.2"/>
    <row r="10907" x14ac:dyDescent="0.2"/>
    <row r="10908" x14ac:dyDescent="0.2"/>
    <row r="10909" x14ac:dyDescent="0.2"/>
    <row r="10910" x14ac:dyDescent="0.2"/>
    <row r="10911" x14ac:dyDescent="0.2"/>
    <row r="10912" x14ac:dyDescent="0.2"/>
    <row r="10913" x14ac:dyDescent="0.2"/>
    <row r="10914" x14ac:dyDescent="0.2"/>
    <row r="10915" x14ac:dyDescent="0.2"/>
    <row r="10916" x14ac:dyDescent="0.2"/>
    <row r="10917" x14ac:dyDescent="0.2"/>
    <row r="10918" x14ac:dyDescent="0.2"/>
    <row r="10919" x14ac:dyDescent="0.2"/>
    <row r="10920" x14ac:dyDescent="0.2"/>
    <row r="10921" x14ac:dyDescent="0.2"/>
    <row r="10922" x14ac:dyDescent="0.2"/>
    <row r="10923" x14ac:dyDescent="0.2"/>
    <row r="10924" x14ac:dyDescent="0.2"/>
    <row r="10925" x14ac:dyDescent="0.2"/>
    <row r="10926" x14ac:dyDescent="0.2"/>
    <row r="10927" x14ac:dyDescent="0.2"/>
    <row r="10928" x14ac:dyDescent="0.2"/>
    <row r="10929" x14ac:dyDescent="0.2"/>
    <row r="10930" x14ac:dyDescent="0.2"/>
    <row r="10931" x14ac:dyDescent="0.2"/>
    <row r="10932" x14ac:dyDescent="0.2"/>
    <row r="10933" x14ac:dyDescent="0.2"/>
    <row r="10934" x14ac:dyDescent="0.2"/>
    <row r="10935" x14ac:dyDescent="0.2"/>
    <row r="10936" x14ac:dyDescent="0.2"/>
    <row r="10937" x14ac:dyDescent="0.2"/>
    <row r="10938" x14ac:dyDescent="0.2"/>
    <row r="10939" x14ac:dyDescent="0.2"/>
    <row r="10940" x14ac:dyDescent="0.2"/>
    <row r="10941" x14ac:dyDescent="0.2"/>
    <row r="10942" x14ac:dyDescent="0.2"/>
    <row r="10943" x14ac:dyDescent="0.2"/>
    <row r="10944" x14ac:dyDescent="0.2"/>
    <row r="10945" x14ac:dyDescent="0.2"/>
    <row r="10946" x14ac:dyDescent="0.2"/>
    <row r="10947" x14ac:dyDescent="0.2"/>
    <row r="10948" x14ac:dyDescent="0.2"/>
    <row r="10949" x14ac:dyDescent="0.2"/>
    <row r="10950" x14ac:dyDescent="0.2"/>
    <row r="10951" x14ac:dyDescent="0.2"/>
    <row r="10952" x14ac:dyDescent="0.2"/>
    <row r="10953" x14ac:dyDescent="0.2"/>
    <row r="10954" x14ac:dyDescent="0.2"/>
    <row r="10955" x14ac:dyDescent="0.2"/>
    <row r="10956" x14ac:dyDescent="0.2"/>
    <row r="10957" x14ac:dyDescent="0.2"/>
    <row r="10958" x14ac:dyDescent="0.2"/>
    <row r="10959" x14ac:dyDescent="0.2"/>
    <row r="10960" x14ac:dyDescent="0.2"/>
    <row r="10961" x14ac:dyDescent="0.2"/>
    <row r="10962" x14ac:dyDescent="0.2"/>
    <row r="10963" x14ac:dyDescent="0.2"/>
    <row r="10964" x14ac:dyDescent="0.2"/>
    <row r="10965" x14ac:dyDescent="0.2"/>
    <row r="10966" x14ac:dyDescent="0.2"/>
    <row r="10967" x14ac:dyDescent="0.2"/>
    <row r="10968" x14ac:dyDescent="0.2"/>
    <row r="10969" x14ac:dyDescent="0.2"/>
    <row r="10970" x14ac:dyDescent="0.2"/>
    <row r="10971" x14ac:dyDescent="0.2"/>
    <row r="10972" x14ac:dyDescent="0.2"/>
    <row r="10973" x14ac:dyDescent="0.2"/>
    <row r="10974" x14ac:dyDescent="0.2"/>
    <row r="10975" x14ac:dyDescent="0.2"/>
    <row r="10976" x14ac:dyDescent="0.2"/>
    <row r="10977" x14ac:dyDescent="0.2"/>
    <row r="10978" x14ac:dyDescent="0.2"/>
    <row r="10979" x14ac:dyDescent="0.2"/>
    <row r="10980" x14ac:dyDescent="0.2"/>
    <row r="10981" x14ac:dyDescent="0.2"/>
    <row r="10982" x14ac:dyDescent="0.2"/>
    <row r="10983" x14ac:dyDescent="0.2"/>
    <row r="10984" x14ac:dyDescent="0.2"/>
    <row r="10985" x14ac:dyDescent="0.2"/>
    <row r="10986" x14ac:dyDescent="0.2"/>
    <row r="10987" x14ac:dyDescent="0.2"/>
    <row r="10988" x14ac:dyDescent="0.2"/>
    <row r="10989" x14ac:dyDescent="0.2"/>
    <row r="10990" x14ac:dyDescent="0.2"/>
    <row r="10991" x14ac:dyDescent="0.2"/>
    <row r="10992" x14ac:dyDescent="0.2"/>
    <row r="10993" x14ac:dyDescent="0.2"/>
    <row r="10994" x14ac:dyDescent="0.2"/>
    <row r="10995" x14ac:dyDescent="0.2"/>
    <row r="10996" x14ac:dyDescent="0.2"/>
    <row r="10997" x14ac:dyDescent="0.2"/>
    <row r="10998" x14ac:dyDescent="0.2"/>
    <row r="10999" x14ac:dyDescent="0.2"/>
    <row r="11000" x14ac:dyDescent="0.2"/>
    <row r="11001" x14ac:dyDescent="0.2"/>
    <row r="11002" x14ac:dyDescent="0.2"/>
    <row r="11003" x14ac:dyDescent="0.2"/>
    <row r="11004" x14ac:dyDescent="0.2"/>
    <row r="11005" x14ac:dyDescent="0.2"/>
    <row r="11006" x14ac:dyDescent="0.2"/>
    <row r="11007" x14ac:dyDescent="0.2"/>
    <row r="11008" x14ac:dyDescent="0.2"/>
    <row r="11009" x14ac:dyDescent="0.2"/>
    <row r="11010" x14ac:dyDescent="0.2"/>
    <row r="11011" x14ac:dyDescent="0.2"/>
    <row r="11012" x14ac:dyDescent="0.2"/>
    <row r="11013" x14ac:dyDescent="0.2"/>
    <row r="11014" x14ac:dyDescent="0.2"/>
    <row r="11015" x14ac:dyDescent="0.2"/>
    <row r="11016" x14ac:dyDescent="0.2"/>
    <row r="11017" x14ac:dyDescent="0.2"/>
    <row r="11018" x14ac:dyDescent="0.2"/>
    <row r="11019" x14ac:dyDescent="0.2"/>
    <row r="11020" x14ac:dyDescent="0.2"/>
    <row r="11021" x14ac:dyDescent="0.2"/>
    <row r="11022" x14ac:dyDescent="0.2"/>
    <row r="11023" x14ac:dyDescent="0.2"/>
    <row r="11024" x14ac:dyDescent="0.2"/>
    <row r="11025" x14ac:dyDescent="0.2"/>
    <row r="11026" x14ac:dyDescent="0.2"/>
    <row r="11027" x14ac:dyDescent="0.2"/>
    <row r="11028" x14ac:dyDescent="0.2"/>
    <row r="11029" x14ac:dyDescent="0.2"/>
    <row r="11030" x14ac:dyDescent="0.2"/>
    <row r="11031" x14ac:dyDescent="0.2"/>
    <row r="11032" x14ac:dyDescent="0.2"/>
    <row r="11033" x14ac:dyDescent="0.2"/>
    <row r="11034" x14ac:dyDescent="0.2"/>
    <row r="11035" x14ac:dyDescent="0.2"/>
    <row r="11036" x14ac:dyDescent="0.2"/>
    <row r="11037" x14ac:dyDescent="0.2"/>
    <row r="11038" x14ac:dyDescent="0.2"/>
    <row r="11039" x14ac:dyDescent="0.2"/>
    <row r="11040" x14ac:dyDescent="0.2"/>
    <row r="11041" x14ac:dyDescent="0.2"/>
    <row r="11042" x14ac:dyDescent="0.2"/>
    <row r="11043" x14ac:dyDescent="0.2"/>
    <row r="11044" x14ac:dyDescent="0.2"/>
    <row r="11045" x14ac:dyDescent="0.2"/>
    <row r="11046" x14ac:dyDescent="0.2"/>
    <row r="11047" x14ac:dyDescent="0.2"/>
    <row r="11048" x14ac:dyDescent="0.2"/>
    <row r="11049" x14ac:dyDescent="0.2"/>
    <row r="11050" x14ac:dyDescent="0.2"/>
    <row r="11051" x14ac:dyDescent="0.2"/>
    <row r="11052" x14ac:dyDescent="0.2"/>
    <row r="11053" x14ac:dyDescent="0.2"/>
    <row r="11054" x14ac:dyDescent="0.2"/>
    <row r="11055" x14ac:dyDescent="0.2"/>
    <row r="11056" x14ac:dyDescent="0.2"/>
    <row r="11057" x14ac:dyDescent="0.2"/>
    <row r="11058" x14ac:dyDescent="0.2"/>
    <row r="11059" x14ac:dyDescent="0.2"/>
    <row r="11060" x14ac:dyDescent="0.2"/>
    <row r="11061" x14ac:dyDescent="0.2"/>
    <row r="11062" x14ac:dyDescent="0.2"/>
    <row r="11063" x14ac:dyDescent="0.2"/>
    <row r="11064" x14ac:dyDescent="0.2"/>
    <row r="11065" x14ac:dyDescent="0.2"/>
    <row r="11066" x14ac:dyDescent="0.2"/>
    <row r="11067" x14ac:dyDescent="0.2"/>
    <row r="11068" x14ac:dyDescent="0.2"/>
    <row r="11069" x14ac:dyDescent="0.2"/>
    <row r="11070" x14ac:dyDescent="0.2"/>
    <row r="11071" x14ac:dyDescent="0.2"/>
    <row r="11072" x14ac:dyDescent="0.2"/>
    <row r="11073" x14ac:dyDescent="0.2"/>
    <row r="11074" x14ac:dyDescent="0.2"/>
    <row r="11075" x14ac:dyDescent="0.2"/>
    <row r="11076" x14ac:dyDescent="0.2"/>
    <row r="11077" x14ac:dyDescent="0.2"/>
    <row r="11078" x14ac:dyDescent="0.2"/>
    <row r="11079" x14ac:dyDescent="0.2"/>
    <row r="11080" x14ac:dyDescent="0.2"/>
    <row r="11081" x14ac:dyDescent="0.2"/>
    <row r="11082" x14ac:dyDescent="0.2"/>
    <row r="11083" x14ac:dyDescent="0.2"/>
    <row r="11084" x14ac:dyDescent="0.2"/>
    <row r="11085" x14ac:dyDescent="0.2"/>
    <row r="11086" x14ac:dyDescent="0.2"/>
    <row r="11087" x14ac:dyDescent="0.2"/>
    <row r="11088" x14ac:dyDescent="0.2"/>
    <row r="11089" x14ac:dyDescent="0.2"/>
    <row r="11090" x14ac:dyDescent="0.2"/>
    <row r="11091" x14ac:dyDescent="0.2"/>
    <row r="11092" x14ac:dyDescent="0.2"/>
    <row r="11093" x14ac:dyDescent="0.2"/>
    <row r="11094" x14ac:dyDescent="0.2"/>
    <row r="11095" x14ac:dyDescent="0.2"/>
    <row r="11096" x14ac:dyDescent="0.2"/>
    <row r="11097" x14ac:dyDescent="0.2"/>
    <row r="11098" x14ac:dyDescent="0.2"/>
    <row r="11099" x14ac:dyDescent="0.2"/>
    <row r="11100" x14ac:dyDescent="0.2"/>
    <row r="11101" x14ac:dyDescent="0.2"/>
    <row r="11102" x14ac:dyDescent="0.2"/>
    <row r="11103" x14ac:dyDescent="0.2"/>
    <row r="11104" x14ac:dyDescent="0.2"/>
    <row r="11105" x14ac:dyDescent="0.2"/>
    <row r="11106" x14ac:dyDescent="0.2"/>
    <row r="11107" x14ac:dyDescent="0.2"/>
    <row r="11108" x14ac:dyDescent="0.2"/>
    <row r="11109" x14ac:dyDescent="0.2"/>
    <row r="11110" x14ac:dyDescent="0.2"/>
    <row r="11111" x14ac:dyDescent="0.2"/>
    <row r="11112" x14ac:dyDescent="0.2"/>
    <row r="11113" x14ac:dyDescent="0.2"/>
    <row r="11114" x14ac:dyDescent="0.2"/>
    <row r="11115" x14ac:dyDescent="0.2"/>
    <row r="11116" x14ac:dyDescent="0.2"/>
    <row r="11117" x14ac:dyDescent="0.2"/>
    <row r="11118" x14ac:dyDescent="0.2"/>
    <row r="11119" x14ac:dyDescent="0.2"/>
    <row r="11120" x14ac:dyDescent="0.2"/>
    <row r="11121" x14ac:dyDescent="0.2"/>
    <row r="11122" x14ac:dyDescent="0.2"/>
    <row r="11123" x14ac:dyDescent="0.2"/>
    <row r="11124" x14ac:dyDescent="0.2"/>
    <row r="11125" x14ac:dyDescent="0.2"/>
    <row r="11126" x14ac:dyDescent="0.2"/>
    <row r="11127" x14ac:dyDescent="0.2"/>
    <row r="11128" x14ac:dyDescent="0.2"/>
    <row r="11129" x14ac:dyDescent="0.2"/>
    <row r="11130" x14ac:dyDescent="0.2"/>
    <row r="11131" x14ac:dyDescent="0.2"/>
    <row r="11132" x14ac:dyDescent="0.2"/>
    <row r="11133" x14ac:dyDescent="0.2"/>
    <row r="11134" x14ac:dyDescent="0.2"/>
    <row r="11135" x14ac:dyDescent="0.2"/>
    <row r="11136" x14ac:dyDescent="0.2"/>
    <row r="11137" x14ac:dyDescent="0.2"/>
    <row r="11138" x14ac:dyDescent="0.2"/>
    <row r="11139" x14ac:dyDescent="0.2"/>
    <row r="11140" x14ac:dyDescent="0.2"/>
    <row r="11141" x14ac:dyDescent="0.2"/>
    <row r="11142" x14ac:dyDescent="0.2"/>
    <row r="11143" x14ac:dyDescent="0.2"/>
    <row r="11144" x14ac:dyDescent="0.2"/>
    <row r="11145" x14ac:dyDescent="0.2"/>
    <row r="11146" x14ac:dyDescent="0.2"/>
    <row r="11147" x14ac:dyDescent="0.2"/>
    <row r="11148" x14ac:dyDescent="0.2"/>
    <row r="11149" x14ac:dyDescent="0.2"/>
    <row r="11150" x14ac:dyDescent="0.2"/>
    <row r="11151" x14ac:dyDescent="0.2"/>
    <row r="11152" x14ac:dyDescent="0.2"/>
    <row r="11153" x14ac:dyDescent="0.2"/>
    <row r="11154" x14ac:dyDescent="0.2"/>
    <row r="11155" x14ac:dyDescent="0.2"/>
    <row r="11156" x14ac:dyDescent="0.2"/>
    <row r="11157" x14ac:dyDescent="0.2"/>
    <row r="11158" x14ac:dyDescent="0.2"/>
    <row r="11159" x14ac:dyDescent="0.2"/>
    <row r="11160" x14ac:dyDescent="0.2"/>
    <row r="11161" x14ac:dyDescent="0.2"/>
    <row r="11162" x14ac:dyDescent="0.2"/>
    <row r="11163" x14ac:dyDescent="0.2"/>
    <row r="11164" x14ac:dyDescent="0.2"/>
    <row r="11165" x14ac:dyDescent="0.2"/>
    <row r="11166" x14ac:dyDescent="0.2"/>
    <row r="11167" x14ac:dyDescent="0.2"/>
    <row r="11168" x14ac:dyDescent="0.2"/>
    <row r="11169" x14ac:dyDescent="0.2"/>
    <row r="11170" x14ac:dyDescent="0.2"/>
    <row r="11171" x14ac:dyDescent="0.2"/>
    <row r="11172" x14ac:dyDescent="0.2"/>
    <row r="11173" x14ac:dyDescent="0.2"/>
    <row r="11174" x14ac:dyDescent="0.2"/>
    <row r="11175" x14ac:dyDescent="0.2"/>
    <row r="11176" x14ac:dyDescent="0.2"/>
    <row r="11177" x14ac:dyDescent="0.2"/>
    <row r="11178" x14ac:dyDescent="0.2"/>
    <row r="11179" x14ac:dyDescent="0.2"/>
    <row r="11180" x14ac:dyDescent="0.2"/>
    <row r="11181" x14ac:dyDescent="0.2"/>
    <row r="11182" x14ac:dyDescent="0.2"/>
    <row r="11183" x14ac:dyDescent="0.2"/>
    <row r="11184" x14ac:dyDescent="0.2"/>
    <row r="11185" x14ac:dyDescent="0.2"/>
    <row r="11186" x14ac:dyDescent="0.2"/>
    <row r="11187" x14ac:dyDescent="0.2"/>
    <row r="11188" x14ac:dyDescent="0.2"/>
    <row r="11189" x14ac:dyDescent="0.2"/>
    <row r="11190" x14ac:dyDescent="0.2"/>
    <row r="11191" x14ac:dyDescent="0.2"/>
    <row r="11192" x14ac:dyDescent="0.2"/>
    <row r="11193" x14ac:dyDescent="0.2"/>
    <row r="11194" x14ac:dyDescent="0.2"/>
    <row r="11195" x14ac:dyDescent="0.2"/>
    <row r="11196" x14ac:dyDescent="0.2"/>
    <row r="11197" x14ac:dyDescent="0.2"/>
    <row r="11198" x14ac:dyDescent="0.2"/>
    <row r="11199" x14ac:dyDescent="0.2"/>
    <row r="11200" x14ac:dyDescent="0.2"/>
    <row r="11201" x14ac:dyDescent="0.2"/>
    <row r="11202" x14ac:dyDescent="0.2"/>
    <row r="11203" x14ac:dyDescent="0.2"/>
    <row r="11204" x14ac:dyDescent="0.2"/>
    <row r="11205" x14ac:dyDescent="0.2"/>
    <row r="11206" x14ac:dyDescent="0.2"/>
    <row r="11207" x14ac:dyDescent="0.2"/>
    <row r="11208" x14ac:dyDescent="0.2"/>
    <row r="11209" x14ac:dyDescent="0.2"/>
    <row r="11210" x14ac:dyDescent="0.2"/>
    <row r="11211" x14ac:dyDescent="0.2"/>
    <row r="11212" x14ac:dyDescent="0.2"/>
    <row r="11213" x14ac:dyDescent="0.2"/>
    <row r="11214" x14ac:dyDescent="0.2"/>
    <row r="11215" x14ac:dyDescent="0.2"/>
    <row r="11216" x14ac:dyDescent="0.2"/>
    <row r="11217" x14ac:dyDescent="0.2"/>
    <row r="11218" x14ac:dyDescent="0.2"/>
    <row r="11219" x14ac:dyDescent="0.2"/>
    <row r="11220" x14ac:dyDescent="0.2"/>
    <row r="11221" x14ac:dyDescent="0.2"/>
    <row r="11222" x14ac:dyDescent="0.2"/>
    <row r="11223" x14ac:dyDescent="0.2"/>
    <row r="11224" x14ac:dyDescent="0.2"/>
    <row r="11225" x14ac:dyDescent="0.2"/>
    <row r="11226" x14ac:dyDescent="0.2"/>
    <row r="11227" x14ac:dyDescent="0.2"/>
    <row r="11228" x14ac:dyDescent="0.2"/>
    <row r="11229" x14ac:dyDescent="0.2"/>
    <row r="11230" x14ac:dyDescent="0.2"/>
    <row r="11231" x14ac:dyDescent="0.2"/>
    <row r="11232" x14ac:dyDescent="0.2"/>
    <row r="11233" x14ac:dyDescent="0.2"/>
    <row r="11234" x14ac:dyDescent="0.2"/>
    <row r="11235" x14ac:dyDescent="0.2"/>
    <row r="11236" x14ac:dyDescent="0.2"/>
    <row r="11237" x14ac:dyDescent="0.2"/>
    <row r="11238" x14ac:dyDescent="0.2"/>
    <row r="11239" x14ac:dyDescent="0.2"/>
    <row r="11240" x14ac:dyDescent="0.2"/>
    <row r="11241" x14ac:dyDescent="0.2"/>
    <row r="11242" x14ac:dyDescent="0.2"/>
    <row r="11243" x14ac:dyDescent="0.2"/>
    <row r="11244" x14ac:dyDescent="0.2"/>
    <row r="11245" x14ac:dyDescent="0.2"/>
    <row r="11246" x14ac:dyDescent="0.2"/>
    <row r="11247" x14ac:dyDescent="0.2"/>
    <row r="11248" x14ac:dyDescent="0.2"/>
    <row r="11249" x14ac:dyDescent="0.2"/>
    <row r="11250" x14ac:dyDescent="0.2"/>
    <row r="11251" x14ac:dyDescent="0.2"/>
    <row r="11252" x14ac:dyDescent="0.2"/>
    <row r="11253" x14ac:dyDescent="0.2"/>
    <row r="11254" x14ac:dyDescent="0.2"/>
    <row r="11255" x14ac:dyDescent="0.2"/>
    <row r="11256" x14ac:dyDescent="0.2"/>
    <row r="11257" x14ac:dyDescent="0.2"/>
    <row r="11258" x14ac:dyDescent="0.2"/>
    <row r="11259" x14ac:dyDescent="0.2"/>
    <row r="11260" x14ac:dyDescent="0.2"/>
    <row r="11261" x14ac:dyDescent="0.2"/>
    <row r="11262" x14ac:dyDescent="0.2"/>
    <row r="11263" x14ac:dyDescent="0.2"/>
    <row r="11264" x14ac:dyDescent="0.2"/>
    <row r="11265" x14ac:dyDescent="0.2"/>
    <row r="11266" x14ac:dyDescent="0.2"/>
    <row r="11267" x14ac:dyDescent="0.2"/>
    <row r="11268" x14ac:dyDescent="0.2"/>
    <row r="11269" x14ac:dyDescent="0.2"/>
    <row r="11270" x14ac:dyDescent="0.2"/>
    <row r="11271" x14ac:dyDescent="0.2"/>
    <row r="11272" x14ac:dyDescent="0.2"/>
    <row r="11273" x14ac:dyDescent="0.2"/>
    <row r="11274" x14ac:dyDescent="0.2"/>
    <row r="11275" x14ac:dyDescent="0.2"/>
    <row r="11276" x14ac:dyDescent="0.2"/>
    <row r="11277" x14ac:dyDescent="0.2"/>
    <row r="11278" x14ac:dyDescent="0.2"/>
    <row r="11279" x14ac:dyDescent="0.2"/>
    <row r="11280" x14ac:dyDescent="0.2"/>
    <row r="11281" x14ac:dyDescent="0.2"/>
    <row r="11282" x14ac:dyDescent="0.2"/>
    <row r="11283" x14ac:dyDescent="0.2"/>
    <row r="11284" x14ac:dyDescent="0.2"/>
    <row r="11285" x14ac:dyDescent="0.2"/>
    <row r="11286" x14ac:dyDescent="0.2"/>
    <row r="11287" x14ac:dyDescent="0.2"/>
    <row r="11288" x14ac:dyDescent="0.2"/>
    <row r="11289" x14ac:dyDescent="0.2"/>
    <row r="11290" x14ac:dyDescent="0.2"/>
    <row r="11291" x14ac:dyDescent="0.2"/>
    <row r="11292" x14ac:dyDescent="0.2"/>
    <row r="11293" x14ac:dyDescent="0.2"/>
    <row r="11294" x14ac:dyDescent="0.2"/>
    <row r="11295" x14ac:dyDescent="0.2"/>
    <row r="11296" x14ac:dyDescent="0.2"/>
    <row r="11297" x14ac:dyDescent="0.2"/>
    <row r="11298" x14ac:dyDescent="0.2"/>
    <row r="11299" x14ac:dyDescent="0.2"/>
    <row r="11300" x14ac:dyDescent="0.2"/>
    <row r="11301" x14ac:dyDescent="0.2"/>
    <row r="11302" x14ac:dyDescent="0.2"/>
    <row r="11303" x14ac:dyDescent="0.2"/>
    <row r="11304" x14ac:dyDescent="0.2"/>
    <row r="11305" x14ac:dyDescent="0.2"/>
    <row r="11306" x14ac:dyDescent="0.2"/>
    <row r="11307" x14ac:dyDescent="0.2"/>
    <row r="11308" x14ac:dyDescent="0.2"/>
    <row r="11309" x14ac:dyDescent="0.2"/>
    <row r="11310" x14ac:dyDescent="0.2"/>
    <row r="11311" x14ac:dyDescent="0.2"/>
    <row r="11312" x14ac:dyDescent="0.2"/>
    <row r="11313" x14ac:dyDescent="0.2"/>
    <row r="11314" x14ac:dyDescent="0.2"/>
    <row r="11315" x14ac:dyDescent="0.2"/>
    <row r="11316" x14ac:dyDescent="0.2"/>
    <row r="11317" x14ac:dyDescent="0.2"/>
    <row r="11318" x14ac:dyDescent="0.2"/>
    <row r="11319" x14ac:dyDescent="0.2"/>
    <row r="11320" x14ac:dyDescent="0.2"/>
    <row r="11321" x14ac:dyDescent="0.2"/>
    <row r="11322" x14ac:dyDescent="0.2"/>
    <row r="11323" x14ac:dyDescent="0.2"/>
    <row r="11324" x14ac:dyDescent="0.2"/>
    <row r="11325" x14ac:dyDescent="0.2"/>
    <row r="11326" x14ac:dyDescent="0.2"/>
    <row r="11327" x14ac:dyDescent="0.2"/>
    <row r="11328" x14ac:dyDescent="0.2"/>
    <row r="11329" x14ac:dyDescent="0.2"/>
    <row r="11330" x14ac:dyDescent="0.2"/>
    <row r="11331" x14ac:dyDescent="0.2"/>
    <row r="11332" x14ac:dyDescent="0.2"/>
    <row r="11333" x14ac:dyDescent="0.2"/>
    <row r="11334" x14ac:dyDescent="0.2"/>
    <row r="11335" x14ac:dyDescent="0.2"/>
    <row r="11336" x14ac:dyDescent="0.2"/>
    <row r="11337" x14ac:dyDescent="0.2"/>
    <row r="11338" x14ac:dyDescent="0.2"/>
    <row r="11339" x14ac:dyDescent="0.2"/>
    <row r="11340" x14ac:dyDescent="0.2"/>
    <row r="11341" x14ac:dyDescent="0.2"/>
    <row r="11342" x14ac:dyDescent="0.2"/>
    <row r="11343" x14ac:dyDescent="0.2"/>
    <row r="11344" x14ac:dyDescent="0.2"/>
    <row r="11345" x14ac:dyDescent="0.2"/>
    <row r="11346" x14ac:dyDescent="0.2"/>
    <row r="11347" x14ac:dyDescent="0.2"/>
    <row r="11348" x14ac:dyDescent="0.2"/>
    <row r="11349" x14ac:dyDescent="0.2"/>
    <row r="11350" x14ac:dyDescent="0.2"/>
    <row r="11351" x14ac:dyDescent="0.2"/>
    <row r="11352" x14ac:dyDescent="0.2"/>
    <row r="11353" x14ac:dyDescent="0.2"/>
    <row r="11354" x14ac:dyDescent="0.2"/>
    <row r="11355" x14ac:dyDescent="0.2"/>
    <row r="11356" x14ac:dyDescent="0.2"/>
    <row r="11357" x14ac:dyDescent="0.2"/>
    <row r="11358" x14ac:dyDescent="0.2"/>
    <row r="11359" x14ac:dyDescent="0.2"/>
    <row r="11360" x14ac:dyDescent="0.2"/>
    <row r="11361" x14ac:dyDescent="0.2"/>
    <row r="11362" x14ac:dyDescent="0.2"/>
    <row r="11363" x14ac:dyDescent="0.2"/>
    <row r="11364" x14ac:dyDescent="0.2"/>
    <row r="11365" x14ac:dyDescent="0.2"/>
    <row r="11366" x14ac:dyDescent="0.2"/>
    <row r="11367" x14ac:dyDescent="0.2"/>
    <row r="11368" x14ac:dyDescent="0.2"/>
    <row r="11369" x14ac:dyDescent="0.2"/>
    <row r="11370" x14ac:dyDescent="0.2"/>
    <row r="11371" x14ac:dyDescent="0.2"/>
    <row r="11372" x14ac:dyDescent="0.2"/>
    <row r="11373" x14ac:dyDescent="0.2"/>
    <row r="11374" x14ac:dyDescent="0.2"/>
    <row r="11375" x14ac:dyDescent="0.2"/>
    <row r="11376" x14ac:dyDescent="0.2"/>
    <row r="11377" x14ac:dyDescent="0.2"/>
    <row r="11378" x14ac:dyDescent="0.2"/>
    <row r="11379" x14ac:dyDescent="0.2"/>
    <row r="11380" x14ac:dyDescent="0.2"/>
    <row r="11381" x14ac:dyDescent="0.2"/>
    <row r="11382" x14ac:dyDescent="0.2"/>
    <row r="11383" x14ac:dyDescent="0.2"/>
    <row r="11384" x14ac:dyDescent="0.2"/>
    <row r="11385" x14ac:dyDescent="0.2"/>
    <row r="11386" x14ac:dyDescent="0.2"/>
    <row r="11387" x14ac:dyDescent="0.2"/>
    <row r="11388" x14ac:dyDescent="0.2"/>
    <row r="11389" x14ac:dyDescent="0.2"/>
    <row r="11390" x14ac:dyDescent="0.2"/>
    <row r="11391" x14ac:dyDescent="0.2"/>
    <row r="11392" x14ac:dyDescent="0.2"/>
    <row r="11393" x14ac:dyDescent="0.2"/>
    <row r="11394" x14ac:dyDescent="0.2"/>
    <row r="11395" x14ac:dyDescent="0.2"/>
    <row r="11396" x14ac:dyDescent="0.2"/>
    <row r="11397" x14ac:dyDescent="0.2"/>
    <row r="11398" x14ac:dyDescent="0.2"/>
    <row r="11399" x14ac:dyDescent="0.2"/>
    <row r="11400" x14ac:dyDescent="0.2"/>
    <row r="11401" x14ac:dyDescent="0.2"/>
    <row r="11402" x14ac:dyDescent="0.2"/>
    <row r="11403" x14ac:dyDescent="0.2"/>
    <row r="11404" x14ac:dyDescent="0.2"/>
    <row r="11405" x14ac:dyDescent="0.2"/>
    <row r="11406" x14ac:dyDescent="0.2"/>
    <row r="11407" x14ac:dyDescent="0.2"/>
    <row r="11408" x14ac:dyDescent="0.2"/>
    <row r="11409" x14ac:dyDescent="0.2"/>
    <row r="11410" x14ac:dyDescent="0.2"/>
    <row r="11411" x14ac:dyDescent="0.2"/>
    <row r="11412" x14ac:dyDescent="0.2"/>
    <row r="11413" x14ac:dyDescent="0.2"/>
    <row r="11414" x14ac:dyDescent="0.2"/>
    <row r="11415" x14ac:dyDescent="0.2"/>
    <row r="11416" x14ac:dyDescent="0.2"/>
    <row r="11417" x14ac:dyDescent="0.2"/>
    <row r="11418" x14ac:dyDescent="0.2"/>
    <row r="11419" x14ac:dyDescent="0.2"/>
    <row r="11420" x14ac:dyDescent="0.2"/>
    <row r="11421" x14ac:dyDescent="0.2"/>
    <row r="11422" x14ac:dyDescent="0.2"/>
    <row r="11423" x14ac:dyDescent="0.2"/>
    <row r="11424" x14ac:dyDescent="0.2"/>
    <row r="11425" x14ac:dyDescent="0.2"/>
    <row r="11426" x14ac:dyDescent="0.2"/>
    <row r="11427" x14ac:dyDescent="0.2"/>
    <row r="11428" x14ac:dyDescent="0.2"/>
    <row r="11429" x14ac:dyDescent="0.2"/>
    <row r="11430" x14ac:dyDescent="0.2"/>
    <row r="11431" x14ac:dyDescent="0.2"/>
    <row r="11432" x14ac:dyDescent="0.2"/>
    <row r="11433" x14ac:dyDescent="0.2"/>
    <row r="11434" x14ac:dyDescent="0.2"/>
    <row r="11435" x14ac:dyDescent="0.2"/>
    <row r="11436" x14ac:dyDescent="0.2"/>
    <row r="11437" x14ac:dyDescent="0.2"/>
    <row r="11438" x14ac:dyDescent="0.2"/>
    <row r="11439" x14ac:dyDescent="0.2"/>
    <row r="11440" x14ac:dyDescent="0.2"/>
    <row r="11441" x14ac:dyDescent="0.2"/>
    <row r="11442" x14ac:dyDescent="0.2"/>
    <row r="11443" x14ac:dyDescent="0.2"/>
    <row r="11444" x14ac:dyDescent="0.2"/>
    <row r="11445" x14ac:dyDescent="0.2"/>
    <row r="11446" x14ac:dyDescent="0.2"/>
    <row r="11447" x14ac:dyDescent="0.2"/>
    <row r="11448" x14ac:dyDescent="0.2"/>
    <row r="11449" x14ac:dyDescent="0.2"/>
    <row r="11450" x14ac:dyDescent="0.2"/>
    <row r="11451" x14ac:dyDescent="0.2"/>
    <row r="11452" x14ac:dyDescent="0.2"/>
    <row r="11453" x14ac:dyDescent="0.2"/>
    <row r="11454" x14ac:dyDescent="0.2"/>
    <row r="11455" x14ac:dyDescent="0.2"/>
    <row r="11456" x14ac:dyDescent="0.2"/>
    <row r="11457" x14ac:dyDescent="0.2"/>
    <row r="11458" x14ac:dyDescent="0.2"/>
    <row r="11459" x14ac:dyDescent="0.2"/>
    <row r="11460" x14ac:dyDescent="0.2"/>
    <row r="11461" x14ac:dyDescent="0.2"/>
    <row r="11462" x14ac:dyDescent="0.2"/>
    <row r="11463" x14ac:dyDescent="0.2"/>
    <row r="11464" x14ac:dyDescent="0.2"/>
    <row r="11465" x14ac:dyDescent="0.2"/>
    <row r="11466" x14ac:dyDescent="0.2"/>
    <row r="11467" x14ac:dyDescent="0.2"/>
    <row r="11468" x14ac:dyDescent="0.2"/>
    <row r="11469" x14ac:dyDescent="0.2"/>
    <row r="11470" x14ac:dyDescent="0.2"/>
    <row r="11471" x14ac:dyDescent="0.2"/>
    <row r="11472" x14ac:dyDescent="0.2"/>
    <row r="11473" x14ac:dyDescent="0.2"/>
    <row r="11474" x14ac:dyDescent="0.2"/>
    <row r="11475" x14ac:dyDescent="0.2"/>
    <row r="11476" x14ac:dyDescent="0.2"/>
    <row r="11477" x14ac:dyDescent="0.2"/>
    <row r="11478" x14ac:dyDescent="0.2"/>
    <row r="11479" x14ac:dyDescent="0.2"/>
    <row r="11480" x14ac:dyDescent="0.2"/>
    <row r="11481" x14ac:dyDescent="0.2"/>
    <row r="11482" x14ac:dyDescent="0.2"/>
    <row r="11483" x14ac:dyDescent="0.2"/>
    <row r="11484" x14ac:dyDescent="0.2"/>
    <row r="11485" x14ac:dyDescent="0.2"/>
    <row r="11486" x14ac:dyDescent="0.2"/>
    <row r="11487" x14ac:dyDescent="0.2"/>
    <row r="11488" x14ac:dyDescent="0.2"/>
    <row r="11489" x14ac:dyDescent="0.2"/>
    <row r="11490" x14ac:dyDescent="0.2"/>
    <row r="11491" x14ac:dyDescent="0.2"/>
    <row r="11492" x14ac:dyDescent="0.2"/>
    <row r="11493" x14ac:dyDescent="0.2"/>
    <row r="11494" x14ac:dyDescent="0.2"/>
    <row r="11495" x14ac:dyDescent="0.2"/>
    <row r="11496" x14ac:dyDescent="0.2"/>
    <row r="11497" x14ac:dyDescent="0.2"/>
    <row r="11498" x14ac:dyDescent="0.2"/>
    <row r="11499" x14ac:dyDescent="0.2"/>
    <row r="11500" x14ac:dyDescent="0.2"/>
    <row r="11501" x14ac:dyDescent="0.2"/>
    <row r="11502" x14ac:dyDescent="0.2"/>
    <row r="11503" x14ac:dyDescent="0.2"/>
    <row r="11504" x14ac:dyDescent="0.2"/>
    <row r="11505" x14ac:dyDescent="0.2"/>
    <row r="11506" x14ac:dyDescent="0.2"/>
    <row r="11507" x14ac:dyDescent="0.2"/>
    <row r="11508" x14ac:dyDescent="0.2"/>
    <row r="11509" x14ac:dyDescent="0.2"/>
    <row r="11510" x14ac:dyDescent="0.2"/>
    <row r="11511" x14ac:dyDescent="0.2"/>
    <row r="11512" x14ac:dyDescent="0.2"/>
    <row r="11513" x14ac:dyDescent="0.2"/>
    <row r="11514" x14ac:dyDescent="0.2"/>
    <row r="11515" x14ac:dyDescent="0.2"/>
    <row r="11516" x14ac:dyDescent="0.2"/>
    <row r="11517" x14ac:dyDescent="0.2"/>
    <row r="11518" x14ac:dyDescent="0.2"/>
    <row r="11519" x14ac:dyDescent="0.2"/>
    <row r="11520" x14ac:dyDescent="0.2"/>
    <row r="11521" x14ac:dyDescent="0.2"/>
    <row r="11522" x14ac:dyDescent="0.2"/>
    <row r="11523" x14ac:dyDescent="0.2"/>
    <row r="11524" x14ac:dyDescent="0.2"/>
    <row r="11525" x14ac:dyDescent="0.2"/>
    <row r="11526" x14ac:dyDescent="0.2"/>
    <row r="11527" x14ac:dyDescent="0.2"/>
    <row r="11528" x14ac:dyDescent="0.2"/>
    <row r="11529" x14ac:dyDescent="0.2"/>
    <row r="11530" x14ac:dyDescent="0.2"/>
    <row r="11531" x14ac:dyDescent="0.2"/>
    <row r="11532" x14ac:dyDescent="0.2"/>
    <row r="11533" x14ac:dyDescent="0.2"/>
    <row r="11534" x14ac:dyDescent="0.2"/>
    <row r="11535" x14ac:dyDescent="0.2"/>
    <row r="11536" x14ac:dyDescent="0.2"/>
    <row r="11537" x14ac:dyDescent="0.2"/>
    <row r="11538" x14ac:dyDescent="0.2"/>
    <row r="11539" x14ac:dyDescent="0.2"/>
    <row r="11540" x14ac:dyDescent="0.2"/>
    <row r="11541" x14ac:dyDescent="0.2"/>
    <row r="11542" x14ac:dyDescent="0.2"/>
    <row r="11543" x14ac:dyDescent="0.2"/>
    <row r="11544" x14ac:dyDescent="0.2"/>
    <row r="11545" x14ac:dyDescent="0.2"/>
    <row r="11546" x14ac:dyDescent="0.2"/>
    <row r="11547" x14ac:dyDescent="0.2"/>
    <row r="11548" x14ac:dyDescent="0.2"/>
    <row r="11549" x14ac:dyDescent="0.2"/>
    <row r="11550" x14ac:dyDescent="0.2"/>
    <row r="11551" x14ac:dyDescent="0.2"/>
    <row r="11552" x14ac:dyDescent="0.2"/>
    <row r="11553" x14ac:dyDescent="0.2"/>
    <row r="11554" x14ac:dyDescent="0.2"/>
    <row r="11555" x14ac:dyDescent="0.2"/>
    <row r="11556" x14ac:dyDescent="0.2"/>
    <row r="11557" x14ac:dyDescent="0.2"/>
    <row r="11558" x14ac:dyDescent="0.2"/>
    <row r="11559" x14ac:dyDescent="0.2"/>
    <row r="11560" x14ac:dyDescent="0.2"/>
    <row r="11561" x14ac:dyDescent="0.2"/>
    <row r="11562" x14ac:dyDescent="0.2"/>
    <row r="11563" x14ac:dyDescent="0.2"/>
    <row r="11564" x14ac:dyDescent="0.2"/>
    <row r="11565" x14ac:dyDescent="0.2"/>
    <row r="11566" x14ac:dyDescent="0.2"/>
    <row r="11567" x14ac:dyDescent="0.2"/>
    <row r="11568" x14ac:dyDescent="0.2"/>
    <row r="11569" x14ac:dyDescent="0.2"/>
    <row r="11570" x14ac:dyDescent="0.2"/>
    <row r="11571" x14ac:dyDescent="0.2"/>
    <row r="11572" x14ac:dyDescent="0.2"/>
    <row r="11573" x14ac:dyDescent="0.2"/>
    <row r="11574" x14ac:dyDescent="0.2"/>
    <row r="11575" x14ac:dyDescent="0.2"/>
    <row r="11576" x14ac:dyDescent="0.2"/>
    <row r="11577" x14ac:dyDescent="0.2"/>
    <row r="11578" x14ac:dyDescent="0.2"/>
    <row r="11579" x14ac:dyDescent="0.2"/>
    <row r="11580" x14ac:dyDescent="0.2"/>
    <row r="11581" x14ac:dyDescent="0.2"/>
    <row r="11582" x14ac:dyDescent="0.2"/>
    <row r="11583" x14ac:dyDescent="0.2"/>
    <row r="11584" x14ac:dyDescent="0.2"/>
    <row r="11585" x14ac:dyDescent="0.2"/>
    <row r="11586" x14ac:dyDescent="0.2"/>
    <row r="11587" x14ac:dyDescent="0.2"/>
    <row r="11588" x14ac:dyDescent="0.2"/>
    <row r="11589" x14ac:dyDescent="0.2"/>
    <row r="11590" x14ac:dyDescent="0.2"/>
    <row r="11591" x14ac:dyDescent="0.2"/>
    <row r="11592" x14ac:dyDescent="0.2"/>
    <row r="11593" x14ac:dyDescent="0.2"/>
    <row r="11594" x14ac:dyDescent="0.2"/>
    <row r="11595" x14ac:dyDescent="0.2"/>
    <row r="11596" x14ac:dyDescent="0.2"/>
    <row r="11597" x14ac:dyDescent="0.2"/>
    <row r="11598" x14ac:dyDescent="0.2"/>
    <row r="11599" x14ac:dyDescent="0.2"/>
    <row r="11600" x14ac:dyDescent="0.2"/>
    <row r="11601" x14ac:dyDescent="0.2"/>
    <row r="11602" x14ac:dyDescent="0.2"/>
    <row r="11603" x14ac:dyDescent="0.2"/>
    <row r="11604" x14ac:dyDescent="0.2"/>
    <row r="11605" x14ac:dyDescent="0.2"/>
    <row r="11606" x14ac:dyDescent="0.2"/>
    <row r="11607" x14ac:dyDescent="0.2"/>
    <row r="11608" x14ac:dyDescent="0.2"/>
    <row r="11609" x14ac:dyDescent="0.2"/>
    <row r="11610" x14ac:dyDescent="0.2"/>
    <row r="11611" x14ac:dyDescent="0.2"/>
    <row r="11612" x14ac:dyDescent="0.2"/>
    <row r="11613" x14ac:dyDescent="0.2"/>
    <row r="11614" x14ac:dyDescent="0.2"/>
    <row r="11615" x14ac:dyDescent="0.2"/>
    <row r="11616" x14ac:dyDescent="0.2"/>
    <row r="11617" x14ac:dyDescent="0.2"/>
    <row r="11618" x14ac:dyDescent="0.2"/>
    <row r="11619" x14ac:dyDescent="0.2"/>
    <row r="11620" x14ac:dyDescent="0.2"/>
    <row r="11621" x14ac:dyDescent="0.2"/>
    <row r="11622" x14ac:dyDescent="0.2"/>
    <row r="11623" x14ac:dyDescent="0.2"/>
    <row r="11624" x14ac:dyDescent="0.2"/>
    <row r="11625" x14ac:dyDescent="0.2"/>
    <row r="11626" x14ac:dyDescent="0.2"/>
    <row r="11627" x14ac:dyDescent="0.2"/>
    <row r="11628" x14ac:dyDescent="0.2"/>
    <row r="11629" x14ac:dyDescent="0.2"/>
    <row r="11630" x14ac:dyDescent="0.2"/>
    <row r="11631" x14ac:dyDescent="0.2"/>
    <row r="11632" x14ac:dyDescent="0.2"/>
    <row r="11633" x14ac:dyDescent="0.2"/>
    <row r="11634" x14ac:dyDescent="0.2"/>
    <row r="11635" x14ac:dyDescent="0.2"/>
    <row r="11636" x14ac:dyDescent="0.2"/>
    <row r="11637" x14ac:dyDescent="0.2"/>
    <row r="11638" x14ac:dyDescent="0.2"/>
    <row r="11639" x14ac:dyDescent="0.2"/>
    <row r="11640" x14ac:dyDescent="0.2"/>
    <row r="11641" x14ac:dyDescent="0.2"/>
    <row r="11642" x14ac:dyDescent="0.2"/>
    <row r="11643" x14ac:dyDescent="0.2"/>
    <row r="11644" x14ac:dyDescent="0.2"/>
    <row r="11645" x14ac:dyDescent="0.2"/>
    <row r="11646" x14ac:dyDescent="0.2"/>
    <row r="11647" x14ac:dyDescent="0.2"/>
    <row r="11648" x14ac:dyDescent="0.2"/>
    <row r="11649" x14ac:dyDescent="0.2"/>
    <row r="11650" x14ac:dyDescent="0.2"/>
    <row r="11651" x14ac:dyDescent="0.2"/>
    <row r="11652" x14ac:dyDescent="0.2"/>
    <row r="11653" x14ac:dyDescent="0.2"/>
    <row r="11654" x14ac:dyDescent="0.2"/>
    <row r="11655" x14ac:dyDescent="0.2"/>
    <row r="11656" x14ac:dyDescent="0.2"/>
    <row r="11657" x14ac:dyDescent="0.2"/>
    <row r="11658" x14ac:dyDescent="0.2"/>
    <row r="11659" x14ac:dyDescent="0.2"/>
    <row r="11660" x14ac:dyDescent="0.2"/>
    <row r="11661" x14ac:dyDescent="0.2"/>
    <row r="11662" x14ac:dyDescent="0.2"/>
    <row r="11663" x14ac:dyDescent="0.2"/>
    <row r="11664" x14ac:dyDescent="0.2"/>
    <row r="11665" x14ac:dyDescent="0.2"/>
    <row r="11666" x14ac:dyDescent="0.2"/>
    <row r="11667" x14ac:dyDescent="0.2"/>
    <row r="11668" x14ac:dyDescent="0.2"/>
    <row r="11669" x14ac:dyDescent="0.2"/>
    <row r="11670" x14ac:dyDescent="0.2"/>
    <row r="11671" x14ac:dyDescent="0.2"/>
    <row r="11672" x14ac:dyDescent="0.2"/>
    <row r="11673" x14ac:dyDescent="0.2"/>
    <row r="11674" x14ac:dyDescent="0.2"/>
    <row r="11675" x14ac:dyDescent="0.2"/>
    <row r="11676" x14ac:dyDescent="0.2"/>
    <row r="11677" x14ac:dyDescent="0.2"/>
    <row r="11678" x14ac:dyDescent="0.2"/>
    <row r="11679" x14ac:dyDescent="0.2"/>
    <row r="11680" x14ac:dyDescent="0.2"/>
    <row r="11681" x14ac:dyDescent="0.2"/>
    <row r="11682" x14ac:dyDescent="0.2"/>
    <row r="11683" x14ac:dyDescent="0.2"/>
    <row r="11684" x14ac:dyDescent="0.2"/>
    <row r="11685" x14ac:dyDescent="0.2"/>
    <row r="11686" x14ac:dyDescent="0.2"/>
    <row r="11687" x14ac:dyDescent="0.2"/>
    <row r="11688" x14ac:dyDescent="0.2"/>
    <row r="11689" x14ac:dyDescent="0.2"/>
    <row r="11690" x14ac:dyDescent="0.2"/>
    <row r="11691" x14ac:dyDescent="0.2"/>
    <row r="11692" x14ac:dyDescent="0.2"/>
    <row r="11693" x14ac:dyDescent="0.2"/>
    <row r="11694" x14ac:dyDescent="0.2"/>
    <row r="11695" x14ac:dyDescent="0.2"/>
    <row r="11696" x14ac:dyDescent="0.2"/>
    <row r="11697" x14ac:dyDescent="0.2"/>
    <row r="11698" x14ac:dyDescent="0.2"/>
    <row r="11699" x14ac:dyDescent="0.2"/>
    <row r="11700" x14ac:dyDescent="0.2"/>
    <row r="11701" x14ac:dyDescent="0.2"/>
    <row r="11702" x14ac:dyDescent="0.2"/>
    <row r="11703" x14ac:dyDescent="0.2"/>
    <row r="11704" x14ac:dyDescent="0.2"/>
    <row r="11705" x14ac:dyDescent="0.2"/>
    <row r="11706" x14ac:dyDescent="0.2"/>
    <row r="11707" x14ac:dyDescent="0.2"/>
    <row r="11708" x14ac:dyDescent="0.2"/>
    <row r="11709" x14ac:dyDescent="0.2"/>
    <row r="11710" x14ac:dyDescent="0.2"/>
    <row r="11711" x14ac:dyDescent="0.2"/>
    <row r="11712" x14ac:dyDescent="0.2"/>
    <row r="11713" x14ac:dyDescent="0.2"/>
    <row r="11714" x14ac:dyDescent="0.2"/>
    <row r="11715" x14ac:dyDescent="0.2"/>
    <row r="11716" x14ac:dyDescent="0.2"/>
    <row r="11717" x14ac:dyDescent="0.2"/>
    <row r="11718" x14ac:dyDescent="0.2"/>
    <row r="11719" x14ac:dyDescent="0.2"/>
    <row r="11720" x14ac:dyDescent="0.2"/>
    <row r="11721" x14ac:dyDescent="0.2"/>
    <row r="11722" x14ac:dyDescent="0.2"/>
    <row r="11723" x14ac:dyDescent="0.2"/>
    <row r="11724" x14ac:dyDescent="0.2"/>
    <row r="11725" x14ac:dyDescent="0.2"/>
    <row r="11726" x14ac:dyDescent="0.2"/>
    <row r="11727" x14ac:dyDescent="0.2"/>
    <row r="11728" x14ac:dyDescent="0.2"/>
    <row r="11729" x14ac:dyDescent="0.2"/>
    <row r="11730" x14ac:dyDescent="0.2"/>
    <row r="11731" x14ac:dyDescent="0.2"/>
    <row r="11732" x14ac:dyDescent="0.2"/>
    <row r="11733" x14ac:dyDescent="0.2"/>
    <row r="11734" x14ac:dyDescent="0.2"/>
    <row r="11735" x14ac:dyDescent="0.2"/>
    <row r="11736" x14ac:dyDescent="0.2"/>
    <row r="11737" x14ac:dyDescent="0.2"/>
    <row r="11738" x14ac:dyDescent="0.2"/>
    <row r="11739" x14ac:dyDescent="0.2"/>
    <row r="11740" x14ac:dyDescent="0.2"/>
    <row r="11741" x14ac:dyDescent="0.2"/>
    <row r="11742" x14ac:dyDescent="0.2"/>
    <row r="11743" x14ac:dyDescent="0.2"/>
    <row r="11744" x14ac:dyDescent="0.2"/>
    <row r="11745" x14ac:dyDescent="0.2"/>
    <row r="11746" x14ac:dyDescent="0.2"/>
    <row r="11747" x14ac:dyDescent="0.2"/>
    <row r="11748" x14ac:dyDescent="0.2"/>
    <row r="11749" x14ac:dyDescent="0.2"/>
    <row r="11750" x14ac:dyDescent="0.2"/>
    <row r="11751" x14ac:dyDescent="0.2"/>
    <row r="11752" x14ac:dyDescent="0.2"/>
    <row r="11753" x14ac:dyDescent="0.2"/>
    <row r="11754" x14ac:dyDescent="0.2"/>
    <row r="11755" x14ac:dyDescent="0.2"/>
    <row r="11756" x14ac:dyDescent="0.2"/>
    <row r="11757" x14ac:dyDescent="0.2"/>
    <row r="11758" x14ac:dyDescent="0.2"/>
    <row r="11759" x14ac:dyDescent="0.2"/>
    <row r="11760" x14ac:dyDescent="0.2"/>
    <row r="11761" x14ac:dyDescent="0.2"/>
    <row r="11762" x14ac:dyDescent="0.2"/>
    <row r="11763" x14ac:dyDescent="0.2"/>
    <row r="11764" x14ac:dyDescent="0.2"/>
    <row r="11765" x14ac:dyDescent="0.2"/>
    <row r="11766" x14ac:dyDescent="0.2"/>
    <row r="11767" x14ac:dyDescent="0.2"/>
    <row r="11768" x14ac:dyDescent="0.2"/>
    <row r="11769" x14ac:dyDescent="0.2"/>
    <row r="11770" x14ac:dyDescent="0.2"/>
    <row r="11771" x14ac:dyDescent="0.2"/>
    <row r="11772" x14ac:dyDescent="0.2"/>
    <row r="11773" x14ac:dyDescent="0.2"/>
    <row r="11774" x14ac:dyDescent="0.2"/>
    <row r="11775" x14ac:dyDescent="0.2"/>
    <row r="11776" x14ac:dyDescent="0.2"/>
    <row r="11777" x14ac:dyDescent="0.2"/>
    <row r="11778" x14ac:dyDescent="0.2"/>
    <row r="11779" x14ac:dyDescent="0.2"/>
    <row r="11780" x14ac:dyDescent="0.2"/>
    <row r="11781" x14ac:dyDescent="0.2"/>
    <row r="11782" x14ac:dyDescent="0.2"/>
    <row r="11783" x14ac:dyDescent="0.2"/>
    <row r="11784" x14ac:dyDescent="0.2"/>
    <row r="11785" x14ac:dyDescent="0.2"/>
    <row r="11786" x14ac:dyDescent="0.2"/>
    <row r="11787" x14ac:dyDescent="0.2"/>
    <row r="11788" x14ac:dyDescent="0.2"/>
    <row r="11789" x14ac:dyDescent="0.2"/>
    <row r="11790" x14ac:dyDescent="0.2"/>
    <row r="11791" x14ac:dyDescent="0.2"/>
    <row r="11792" x14ac:dyDescent="0.2"/>
    <row r="11793" x14ac:dyDescent="0.2"/>
    <row r="11794" x14ac:dyDescent="0.2"/>
    <row r="11795" x14ac:dyDescent="0.2"/>
    <row r="11796" x14ac:dyDescent="0.2"/>
    <row r="11797" x14ac:dyDescent="0.2"/>
    <row r="11798" x14ac:dyDescent="0.2"/>
    <row r="11799" x14ac:dyDescent="0.2"/>
    <row r="11800" x14ac:dyDescent="0.2"/>
    <row r="11801" x14ac:dyDescent="0.2"/>
    <row r="11802" x14ac:dyDescent="0.2"/>
    <row r="11803" x14ac:dyDescent="0.2"/>
    <row r="11804" x14ac:dyDescent="0.2"/>
    <row r="11805" x14ac:dyDescent="0.2"/>
    <row r="11806" x14ac:dyDescent="0.2"/>
    <row r="11807" x14ac:dyDescent="0.2"/>
    <row r="11808" x14ac:dyDescent="0.2"/>
    <row r="11809" x14ac:dyDescent="0.2"/>
    <row r="11810" x14ac:dyDescent="0.2"/>
    <row r="11811" x14ac:dyDescent="0.2"/>
    <row r="11812" x14ac:dyDescent="0.2"/>
    <row r="11813" x14ac:dyDescent="0.2"/>
    <row r="11814" x14ac:dyDescent="0.2"/>
    <row r="11815" x14ac:dyDescent="0.2"/>
    <row r="11816" x14ac:dyDescent="0.2"/>
    <row r="11817" x14ac:dyDescent="0.2"/>
    <row r="11818" x14ac:dyDescent="0.2"/>
    <row r="11819" x14ac:dyDescent="0.2"/>
    <row r="11820" x14ac:dyDescent="0.2"/>
    <row r="11821" x14ac:dyDescent="0.2"/>
    <row r="11822" x14ac:dyDescent="0.2"/>
    <row r="11823" x14ac:dyDescent="0.2"/>
    <row r="11824" x14ac:dyDescent="0.2"/>
    <row r="11825" x14ac:dyDescent="0.2"/>
    <row r="11826" x14ac:dyDescent="0.2"/>
    <row r="11827" x14ac:dyDescent="0.2"/>
    <row r="11828" x14ac:dyDescent="0.2"/>
    <row r="11829" x14ac:dyDescent="0.2"/>
    <row r="11830" x14ac:dyDescent="0.2"/>
    <row r="11831" x14ac:dyDescent="0.2"/>
    <row r="11832" x14ac:dyDescent="0.2"/>
    <row r="11833" x14ac:dyDescent="0.2"/>
    <row r="11834" x14ac:dyDescent="0.2"/>
    <row r="11835" x14ac:dyDescent="0.2"/>
    <row r="11836" x14ac:dyDescent="0.2"/>
    <row r="11837" x14ac:dyDescent="0.2"/>
    <row r="11838" x14ac:dyDescent="0.2"/>
    <row r="11839" x14ac:dyDescent="0.2"/>
    <row r="11840" x14ac:dyDescent="0.2"/>
    <row r="11841" x14ac:dyDescent="0.2"/>
    <row r="11842" x14ac:dyDescent="0.2"/>
    <row r="11843" x14ac:dyDescent="0.2"/>
    <row r="11844" x14ac:dyDescent="0.2"/>
    <row r="11845" x14ac:dyDescent="0.2"/>
    <row r="11846" x14ac:dyDescent="0.2"/>
    <row r="11847" x14ac:dyDescent="0.2"/>
    <row r="11848" x14ac:dyDescent="0.2"/>
    <row r="11849" x14ac:dyDescent="0.2"/>
    <row r="11850" x14ac:dyDescent="0.2"/>
    <row r="11851" x14ac:dyDescent="0.2"/>
    <row r="11852" x14ac:dyDescent="0.2"/>
    <row r="11853" x14ac:dyDescent="0.2"/>
    <row r="11854" x14ac:dyDescent="0.2"/>
    <row r="11855" x14ac:dyDescent="0.2"/>
    <row r="11856" x14ac:dyDescent="0.2"/>
    <row r="11857" x14ac:dyDescent="0.2"/>
    <row r="11858" x14ac:dyDescent="0.2"/>
    <row r="11859" x14ac:dyDescent="0.2"/>
    <row r="11860" x14ac:dyDescent="0.2"/>
    <row r="11861" x14ac:dyDescent="0.2"/>
    <row r="11862" x14ac:dyDescent="0.2"/>
    <row r="11863" x14ac:dyDescent="0.2"/>
    <row r="11864" x14ac:dyDescent="0.2"/>
    <row r="11865" x14ac:dyDescent="0.2"/>
    <row r="11866" x14ac:dyDescent="0.2"/>
    <row r="11867" x14ac:dyDescent="0.2"/>
    <row r="11868" x14ac:dyDescent="0.2"/>
    <row r="11869" x14ac:dyDescent="0.2"/>
    <row r="11870" x14ac:dyDescent="0.2"/>
    <row r="11871" x14ac:dyDescent="0.2"/>
    <row r="11872" x14ac:dyDescent="0.2"/>
    <row r="11873" x14ac:dyDescent="0.2"/>
    <row r="11874" x14ac:dyDescent="0.2"/>
    <row r="11875" x14ac:dyDescent="0.2"/>
    <row r="11876" x14ac:dyDescent="0.2"/>
    <row r="11877" x14ac:dyDescent="0.2"/>
    <row r="11878" x14ac:dyDescent="0.2"/>
    <row r="11879" x14ac:dyDescent="0.2"/>
    <row r="11880" x14ac:dyDescent="0.2"/>
    <row r="11881" x14ac:dyDescent="0.2"/>
    <row r="11882" x14ac:dyDescent="0.2"/>
    <row r="11883" x14ac:dyDescent="0.2"/>
    <row r="11884" x14ac:dyDescent="0.2"/>
    <row r="11885" x14ac:dyDescent="0.2"/>
    <row r="11886" x14ac:dyDescent="0.2"/>
    <row r="11887" x14ac:dyDescent="0.2"/>
    <row r="11888" x14ac:dyDescent="0.2"/>
    <row r="11889" x14ac:dyDescent="0.2"/>
    <row r="11890" x14ac:dyDescent="0.2"/>
    <row r="11891" x14ac:dyDescent="0.2"/>
    <row r="11892" x14ac:dyDescent="0.2"/>
    <row r="11893" x14ac:dyDescent="0.2"/>
    <row r="11894" x14ac:dyDescent="0.2"/>
    <row r="11895" x14ac:dyDescent="0.2"/>
    <row r="11896" x14ac:dyDescent="0.2"/>
    <row r="11897" x14ac:dyDescent="0.2"/>
    <row r="11898" x14ac:dyDescent="0.2"/>
    <row r="11899" x14ac:dyDescent="0.2"/>
    <row r="11900" x14ac:dyDescent="0.2"/>
    <row r="11901" x14ac:dyDescent="0.2"/>
    <row r="11902" x14ac:dyDescent="0.2"/>
    <row r="11903" x14ac:dyDescent="0.2"/>
    <row r="11904" x14ac:dyDescent="0.2"/>
    <row r="11905" x14ac:dyDescent="0.2"/>
    <row r="11906" x14ac:dyDescent="0.2"/>
    <row r="11907" x14ac:dyDescent="0.2"/>
    <row r="11908" x14ac:dyDescent="0.2"/>
    <row r="11909" x14ac:dyDescent="0.2"/>
    <row r="11910" x14ac:dyDescent="0.2"/>
    <row r="11911" x14ac:dyDescent="0.2"/>
    <row r="11912" x14ac:dyDescent="0.2"/>
    <row r="11913" x14ac:dyDescent="0.2"/>
    <row r="11914" x14ac:dyDescent="0.2"/>
    <row r="11915" x14ac:dyDescent="0.2"/>
    <row r="11916" x14ac:dyDescent="0.2"/>
    <row r="11917" x14ac:dyDescent="0.2"/>
    <row r="11918" x14ac:dyDescent="0.2"/>
    <row r="11919" x14ac:dyDescent="0.2"/>
    <row r="11920" x14ac:dyDescent="0.2"/>
    <row r="11921" x14ac:dyDescent="0.2"/>
    <row r="11922" x14ac:dyDescent="0.2"/>
    <row r="11923" x14ac:dyDescent="0.2"/>
    <row r="11924" x14ac:dyDescent="0.2"/>
    <row r="11925" x14ac:dyDescent="0.2"/>
    <row r="11926" x14ac:dyDescent="0.2"/>
    <row r="11927" x14ac:dyDescent="0.2"/>
    <row r="11928" x14ac:dyDescent="0.2"/>
    <row r="11929" x14ac:dyDescent="0.2"/>
    <row r="11930" x14ac:dyDescent="0.2"/>
    <row r="11931" x14ac:dyDescent="0.2"/>
    <row r="11932" x14ac:dyDescent="0.2"/>
    <row r="11933" x14ac:dyDescent="0.2"/>
    <row r="11934" x14ac:dyDescent="0.2"/>
    <row r="11935" x14ac:dyDescent="0.2"/>
    <row r="11936" x14ac:dyDescent="0.2"/>
    <row r="11937" x14ac:dyDescent="0.2"/>
    <row r="11938" x14ac:dyDescent="0.2"/>
    <row r="11939" x14ac:dyDescent="0.2"/>
    <row r="11940" x14ac:dyDescent="0.2"/>
    <row r="11941" x14ac:dyDescent="0.2"/>
    <row r="11942" x14ac:dyDescent="0.2"/>
    <row r="11943" x14ac:dyDescent="0.2"/>
    <row r="11944" x14ac:dyDescent="0.2"/>
    <row r="11945" x14ac:dyDescent="0.2"/>
    <row r="11946" x14ac:dyDescent="0.2"/>
    <row r="11947" x14ac:dyDescent="0.2"/>
    <row r="11948" x14ac:dyDescent="0.2"/>
    <row r="11949" x14ac:dyDescent="0.2"/>
    <row r="11950" x14ac:dyDescent="0.2"/>
    <row r="11951" x14ac:dyDescent="0.2"/>
    <row r="11952" x14ac:dyDescent="0.2"/>
    <row r="11953" x14ac:dyDescent="0.2"/>
    <row r="11954" x14ac:dyDescent="0.2"/>
    <row r="11955" x14ac:dyDescent="0.2"/>
    <row r="11956" x14ac:dyDescent="0.2"/>
    <row r="11957" x14ac:dyDescent="0.2"/>
    <row r="11958" x14ac:dyDescent="0.2"/>
    <row r="11959" x14ac:dyDescent="0.2"/>
    <row r="11960" x14ac:dyDescent="0.2"/>
    <row r="11961" x14ac:dyDescent="0.2"/>
    <row r="11962" x14ac:dyDescent="0.2"/>
    <row r="11963" x14ac:dyDescent="0.2"/>
    <row r="11964" x14ac:dyDescent="0.2"/>
    <row r="11965" x14ac:dyDescent="0.2"/>
    <row r="11966" x14ac:dyDescent="0.2"/>
    <row r="11967" x14ac:dyDescent="0.2"/>
    <row r="11968" x14ac:dyDescent="0.2"/>
    <row r="11969" x14ac:dyDescent="0.2"/>
    <row r="11970" x14ac:dyDescent="0.2"/>
    <row r="11971" x14ac:dyDescent="0.2"/>
    <row r="11972" x14ac:dyDescent="0.2"/>
    <row r="11973" x14ac:dyDescent="0.2"/>
    <row r="11974" x14ac:dyDescent="0.2"/>
    <row r="11975" x14ac:dyDescent="0.2"/>
    <row r="11976" x14ac:dyDescent="0.2"/>
    <row r="11977" x14ac:dyDescent="0.2"/>
    <row r="11978" x14ac:dyDescent="0.2"/>
    <row r="11979" x14ac:dyDescent="0.2"/>
    <row r="11980" x14ac:dyDescent="0.2"/>
    <row r="11981" x14ac:dyDescent="0.2"/>
    <row r="11982" x14ac:dyDescent="0.2"/>
    <row r="11983" x14ac:dyDescent="0.2"/>
    <row r="11984" x14ac:dyDescent="0.2"/>
    <row r="11985" x14ac:dyDescent="0.2"/>
    <row r="11986" x14ac:dyDescent="0.2"/>
    <row r="11987" x14ac:dyDescent="0.2"/>
    <row r="11988" x14ac:dyDescent="0.2"/>
    <row r="11989" x14ac:dyDescent="0.2"/>
    <row r="11990" x14ac:dyDescent="0.2"/>
    <row r="11991" x14ac:dyDescent="0.2"/>
    <row r="11992" x14ac:dyDescent="0.2"/>
    <row r="11993" x14ac:dyDescent="0.2"/>
    <row r="11994" x14ac:dyDescent="0.2"/>
    <row r="11995" x14ac:dyDescent="0.2"/>
    <row r="11996" x14ac:dyDescent="0.2"/>
    <row r="11997" x14ac:dyDescent="0.2"/>
    <row r="11998" x14ac:dyDescent="0.2"/>
    <row r="11999" x14ac:dyDescent="0.2"/>
    <row r="12000" x14ac:dyDescent="0.2"/>
    <row r="12001" x14ac:dyDescent="0.2"/>
    <row r="12002" x14ac:dyDescent="0.2"/>
    <row r="12003" x14ac:dyDescent="0.2"/>
    <row r="12004" x14ac:dyDescent="0.2"/>
    <row r="12005" x14ac:dyDescent="0.2"/>
    <row r="12006" x14ac:dyDescent="0.2"/>
    <row r="12007" x14ac:dyDescent="0.2"/>
    <row r="12008" x14ac:dyDescent="0.2"/>
    <row r="12009" x14ac:dyDescent="0.2"/>
    <row r="12010" x14ac:dyDescent="0.2"/>
    <row r="12011" x14ac:dyDescent="0.2"/>
    <row r="12012" x14ac:dyDescent="0.2"/>
    <row r="12013" x14ac:dyDescent="0.2"/>
    <row r="12014" x14ac:dyDescent="0.2"/>
    <row r="12015" x14ac:dyDescent="0.2"/>
    <row r="12016" x14ac:dyDescent="0.2"/>
    <row r="12017" x14ac:dyDescent="0.2"/>
    <row r="12018" x14ac:dyDescent="0.2"/>
    <row r="12019" x14ac:dyDescent="0.2"/>
    <row r="12020" x14ac:dyDescent="0.2"/>
    <row r="12021" x14ac:dyDescent="0.2"/>
    <row r="12022" x14ac:dyDescent="0.2"/>
    <row r="12023" x14ac:dyDescent="0.2"/>
    <row r="12024" x14ac:dyDescent="0.2"/>
    <row r="12025" x14ac:dyDescent="0.2"/>
    <row r="12026" x14ac:dyDescent="0.2"/>
    <row r="12027" x14ac:dyDescent="0.2"/>
    <row r="12028" x14ac:dyDescent="0.2"/>
    <row r="12029" x14ac:dyDescent="0.2"/>
    <row r="12030" x14ac:dyDescent="0.2"/>
    <row r="12031" x14ac:dyDescent="0.2"/>
    <row r="12032" x14ac:dyDescent="0.2"/>
    <row r="12033" x14ac:dyDescent="0.2"/>
    <row r="12034" x14ac:dyDescent="0.2"/>
    <row r="12035" x14ac:dyDescent="0.2"/>
    <row r="12036" x14ac:dyDescent="0.2"/>
    <row r="12037" x14ac:dyDescent="0.2"/>
    <row r="12038" x14ac:dyDescent="0.2"/>
    <row r="12039" x14ac:dyDescent="0.2"/>
    <row r="12040" x14ac:dyDescent="0.2"/>
    <row r="12041" x14ac:dyDescent="0.2"/>
    <row r="12042" x14ac:dyDescent="0.2"/>
    <row r="12043" x14ac:dyDescent="0.2"/>
    <row r="12044" x14ac:dyDescent="0.2"/>
    <row r="12045" x14ac:dyDescent="0.2"/>
    <row r="12046" x14ac:dyDescent="0.2"/>
    <row r="12047" x14ac:dyDescent="0.2"/>
    <row r="12048" x14ac:dyDescent="0.2"/>
    <row r="12049" x14ac:dyDescent="0.2"/>
    <row r="12050" x14ac:dyDescent="0.2"/>
    <row r="12051" x14ac:dyDescent="0.2"/>
    <row r="12052" x14ac:dyDescent="0.2"/>
    <row r="12053" x14ac:dyDescent="0.2"/>
    <row r="12054" x14ac:dyDescent="0.2"/>
    <row r="12055" x14ac:dyDescent="0.2"/>
    <row r="12056" x14ac:dyDescent="0.2"/>
    <row r="12057" x14ac:dyDescent="0.2"/>
    <row r="12058" x14ac:dyDescent="0.2"/>
    <row r="12059" x14ac:dyDescent="0.2"/>
    <row r="12060" x14ac:dyDescent="0.2"/>
    <row r="12061" x14ac:dyDescent="0.2"/>
    <row r="12062" x14ac:dyDescent="0.2"/>
    <row r="12063" x14ac:dyDescent="0.2"/>
    <row r="12064" x14ac:dyDescent="0.2"/>
    <row r="12065" x14ac:dyDescent="0.2"/>
    <row r="12066" x14ac:dyDescent="0.2"/>
    <row r="12067" x14ac:dyDescent="0.2"/>
    <row r="12068" x14ac:dyDescent="0.2"/>
    <row r="12069" x14ac:dyDescent="0.2"/>
    <row r="12070" x14ac:dyDescent="0.2"/>
    <row r="12071" x14ac:dyDescent="0.2"/>
    <row r="12072" x14ac:dyDescent="0.2"/>
    <row r="12073" x14ac:dyDescent="0.2"/>
    <row r="12074" x14ac:dyDescent="0.2"/>
    <row r="12075" x14ac:dyDescent="0.2"/>
    <row r="12076" x14ac:dyDescent="0.2"/>
    <row r="12077" x14ac:dyDescent="0.2"/>
    <row r="12078" x14ac:dyDescent="0.2"/>
    <row r="12079" x14ac:dyDescent="0.2"/>
    <row r="12080" x14ac:dyDescent="0.2"/>
    <row r="12081" x14ac:dyDescent="0.2"/>
    <row r="12082" x14ac:dyDescent="0.2"/>
    <row r="12083" x14ac:dyDescent="0.2"/>
    <row r="12084" x14ac:dyDescent="0.2"/>
    <row r="12085" x14ac:dyDescent="0.2"/>
    <row r="12086" x14ac:dyDescent="0.2"/>
    <row r="12087" x14ac:dyDescent="0.2"/>
    <row r="12088" x14ac:dyDescent="0.2"/>
    <row r="12089" x14ac:dyDescent="0.2"/>
    <row r="12090" x14ac:dyDescent="0.2"/>
    <row r="12091" x14ac:dyDescent="0.2"/>
    <row r="12092" x14ac:dyDescent="0.2"/>
    <row r="12093" x14ac:dyDescent="0.2"/>
    <row r="12094" x14ac:dyDescent="0.2"/>
    <row r="12095" x14ac:dyDescent="0.2"/>
    <row r="12096" x14ac:dyDescent="0.2"/>
    <row r="12097" x14ac:dyDescent="0.2"/>
    <row r="12098" x14ac:dyDescent="0.2"/>
    <row r="12099" x14ac:dyDescent="0.2"/>
    <row r="12100" x14ac:dyDescent="0.2"/>
    <row r="12101" x14ac:dyDescent="0.2"/>
    <row r="12102" x14ac:dyDescent="0.2"/>
    <row r="12103" x14ac:dyDescent="0.2"/>
    <row r="12104" x14ac:dyDescent="0.2"/>
    <row r="12105" x14ac:dyDescent="0.2"/>
    <row r="12106" x14ac:dyDescent="0.2"/>
    <row r="12107" x14ac:dyDescent="0.2"/>
    <row r="12108" x14ac:dyDescent="0.2"/>
    <row r="12109" x14ac:dyDescent="0.2"/>
    <row r="12110" x14ac:dyDescent="0.2"/>
    <row r="12111" x14ac:dyDescent="0.2"/>
    <row r="12112" x14ac:dyDescent="0.2"/>
    <row r="12113" x14ac:dyDescent="0.2"/>
    <row r="12114" x14ac:dyDescent="0.2"/>
    <row r="12115" x14ac:dyDescent="0.2"/>
    <row r="12116" x14ac:dyDescent="0.2"/>
    <row r="12117" x14ac:dyDescent="0.2"/>
    <row r="12118" x14ac:dyDescent="0.2"/>
    <row r="12119" x14ac:dyDescent="0.2"/>
    <row r="12120" x14ac:dyDescent="0.2"/>
    <row r="12121" x14ac:dyDescent="0.2"/>
    <row r="12122" x14ac:dyDescent="0.2"/>
    <row r="12123" x14ac:dyDescent="0.2"/>
    <row r="12124" x14ac:dyDescent="0.2"/>
    <row r="12125" x14ac:dyDescent="0.2"/>
    <row r="12126" x14ac:dyDescent="0.2"/>
    <row r="12127" x14ac:dyDescent="0.2"/>
    <row r="12128" x14ac:dyDescent="0.2"/>
    <row r="12129" x14ac:dyDescent="0.2"/>
    <row r="12130" x14ac:dyDescent="0.2"/>
    <row r="12131" x14ac:dyDescent="0.2"/>
    <row r="12132" x14ac:dyDescent="0.2"/>
    <row r="12133" x14ac:dyDescent="0.2"/>
    <row r="12134" x14ac:dyDescent="0.2"/>
    <row r="12135" x14ac:dyDescent="0.2"/>
    <row r="12136" x14ac:dyDescent="0.2"/>
    <row r="12137" x14ac:dyDescent="0.2"/>
    <row r="12138" x14ac:dyDescent="0.2"/>
    <row r="12139" x14ac:dyDescent="0.2"/>
    <row r="12140" x14ac:dyDescent="0.2"/>
    <row r="12141" x14ac:dyDescent="0.2"/>
    <row r="12142" x14ac:dyDescent="0.2"/>
    <row r="12143" x14ac:dyDescent="0.2"/>
    <row r="12144" x14ac:dyDescent="0.2"/>
    <row r="12145" x14ac:dyDescent="0.2"/>
    <row r="12146" x14ac:dyDescent="0.2"/>
    <row r="12147" x14ac:dyDescent="0.2"/>
    <row r="12148" x14ac:dyDescent="0.2"/>
    <row r="12149" x14ac:dyDescent="0.2"/>
    <row r="12150" x14ac:dyDescent="0.2"/>
    <row r="12151" x14ac:dyDescent="0.2"/>
    <row r="12152" x14ac:dyDescent="0.2"/>
    <row r="12153" x14ac:dyDescent="0.2"/>
    <row r="12154" x14ac:dyDescent="0.2"/>
    <row r="12155" x14ac:dyDescent="0.2"/>
    <row r="12156" x14ac:dyDescent="0.2"/>
    <row r="12157" x14ac:dyDescent="0.2"/>
    <row r="12158" x14ac:dyDescent="0.2"/>
    <row r="12159" x14ac:dyDescent="0.2"/>
    <row r="12160" x14ac:dyDescent="0.2"/>
    <row r="12161" x14ac:dyDescent="0.2"/>
    <row r="12162" x14ac:dyDescent="0.2"/>
    <row r="12163" x14ac:dyDescent="0.2"/>
    <row r="12164" x14ac:dyDescent="0.2"/>
    <row r="12165" x14ac:dyDescent="0.2"/>
    <row r="12166" x14ac:dyDescent="0.2"/>
    <row r="12167" x14ac:dyDescent="0.2"/>
    <row r="12168" x14ac:dyDescent="0.2"/>
    <row r="12169" x14ac:dyDescent="0.2"/>
    <row r="12170" x14ac:dyDescent="0.2"/>
    <row r="12171" x14ac:dyDescent="0.2"/>
    <row r="12172" x14ac:dyDescent="0.2"/>
    <row r="12173" x14ac:dyDescent="0.2"/>
    <row r="12174" x14ac:dyDescent="0.2"/>
    <row r="12175" x14ac:dyDescent="0.2"/>
    <row r="12176" x14ac:dyDescent="0.2"/>
    <row r="12177" x14ac:dyDescent="0.2"/>
    <row r="12178" x14ac:dyDescent="0.2"/>
    <row r="12179" x14ac:dyDescent="0.2"/>
    <row r="12180" x14ac:dyDescent="0.2"/>
    <row r="12181" x14ac:dyDescent="0.2"/>
    <row r="12182" x14ac:dyDescent="0.2"/>
    <row r="12183" x14ac:dyDescent="0.2"/>
    <row r="12184" x14ac:dyDescent="0.2"/>
    <row r="12185" x14ac:dyDescent="0.2"/>
    <row r="12186" x14ac:dyDescent="0.2"/>
    <row r="12187" x14ac:dyDescent="0.2"/>
    <row r="12188" x14ac:dyDescent="0.2"/>
    <row r="12189" x14ac:dyDescent="0.2"/>
    <row r="12190" x14ac:dyDescent="0.2"/>
    <row r="12191" x14ac:dyDescent="0.2"/>
    <row r="12192" x14ac:dyDescent="0.2"/>
    <row r="12193" x14ac:dyDescent="0.2"/>
    <row r="12194" x14ac:dyDescent="0.2"/>
    <row r="12195" x14ac:dyDescent="0.2"/>
    <row r="12196" x14ac:dyDescent="0.2"/>
    <row r="12197" x14ac:dyDescent="0.2"/>
    <row r="12198" x14ac:dyDescent="0.2"/>
    <row r="12199" x14ac:dyDescent="0.2"/>
    <row r="12200" x14ac:dyDescent="0.2"/>
    <row r="12201" x14ac:dyDescent="0.2"/>
    <row r="12202" x14ac:dyDescent="0.2"/>
    <row r="12203" x14ac:dyDescent="0.2"/>
    <row r="12204" x14ac:dyDescent="0.2"/>
    <row r="12205" x14ac:dyDescent="0.2"/>
    <row r="12206" x14ac:dyDescent="0.2"/>
    <row r="12207" x14ac:dyDescent="0.2"/>
    <row r="12208" x14ac:dyDescent="0.2"/>
    <row r="12209" x14ac:dyDescent="0.2"/>
    <row r="12210" x14ac:dyDescent="0.2"/>
    <row r="12211" x14ac:dyDescent="0.2"/>
    <row r="12212" x14ac:dyDescent="0.2"/>
    <row r="12213" x14ac:dyDescent="0.2"/>
    <row r="12214" x14ac:dyDescent="0.2"/>
    <row r="12215" x14ac:dyDescent="0.2"/>
    <row r="12216" x14ac:dyDescent="0.2"/>
    <row r="12217" x14ac:dyDescent="0.2"/>
    <row r="12218" x14ac:dyDescent="0.2"/>
    <row r="12219" x14ac:dyDescent="0.2"/>
    <row r="12220" x14ac:dyDescent="0.2"/>
    <row r="12221" x14ac:dyDescent="0.2"/>
    <row r="12222" x14ac:dyDescent="0.2"/>
    <row r="12223" x14ac:dyDescent="0.2"/>
    <row r="12224" x14ac:dyDescent="0.2"/>
    <row r="12225" x14ac:dyDescent="0.2"/>
    <row r="12226" x14ac:dyDescent="0.2"/>
    <row r="12227" x14ac:dyDescent="0.2"/>
    <row r="12228" x14ac:dyDescent="0.2"/>
    <row r="12229" x14ac:dyDescent="0.2"/>
    <row r="12230" x14ac:dyDescent="0.2"/>
    <row r="12231" x14ac:dyDescent="0.2"/>
    <row r="12232" x14ac:dyDescent="0.2"/>
    <row r="12233" x14ac:dyDescent="0.2"/>
    <row r="12234" x14ac:dyDescent="0.2"/>
    <row r="12235" x14ac:dyDescent="0.2"/>
    <row r="12236" x14ac:dyDescent="0.2"/>
    <row r="12237" x14ac:dyDescent="0.2"/>
    <row r="12238" x14ac:dyDescent="0.2"/>
    <row r="12239" x14ac:dyDescent="0.2"/>
    <row r="12240" x14ac:dyDescent="0.2"/>
    <row r="12241" x14ac:dyDescent="0.2"/>
    <row r="12242" x14ac:dyDescent="0.2"/>
    <row r="12243" x14ac:dyDescent="0.2"/>
    <row r="12244" x14ac:dyDescent="0.2"/>
    <row r="12245" x14ac:dyDescent="0.2"/>
    <row r="12246" x14ac:dyDescent="0.2"/>
    <row r="12247" x14ac:dyDescent="0.2"/>
    <row r="12248" x14ac:dyDescent="0.2"/>
    <row r="12249" x14ac:dyDescent="0.2"/>
    <row r="12250" x14ac:dyDescent="0.2"/>
    <row r="12251" x14ac:dyDescent="0.2"/>
    <row r="12252" x14ac:dyDescent="0.2"/>
    <row r="12253" x14ac:dyDescent="0.2"/>
    <row r="12254" x14ac:dyDescent="0.2"/>
    <row r="12255" x14ac:dyDescent="0.2"/>
    <row r="12256" x14ac:dyDescent="0.2"/>
    <row r="12257" x14ac:dyDescent="0.2"/>
    <row r="12258" x14ac:dyDescent="0.2"/>
    <row r="12259" x14ac:dyDescent="0.2"/>
    <row r="12260" x14ac:dyDescent="0.2"/>
    <row r="12261" x14ac:dyDescent="0.2"/>
    <row r="12262" x14ac:dyDescent="0.2"/>
    <row r="12263" x14ac:dyDescent="0.2"/>
    <row r="12264" x14ac:dyDescent="0.2"/>
    <row r="12265" x14ac:dyDescent="0.2"/>
    <row r="12266" x14ac:dyDescent="0.2"/>
    <row r="12267" x14ac:dyDescent="0.2"/>
    <row r="12268" x14ac:dyDescent="0.2"/>
    <row r="12269" x14ac:dyDescent="0.2"/>
    <row r="12270" x14ac:dyDescent="0.2"/>
    <row r="12271" x14ac:dyDescent="0.2"/>
    <row r="12272" x14ac:dyDescent="0.2"/>
    <row r="12273" x14ac:dyDescent="0.2"/>
    <row r="12274" x14ac:dyDescent="0.2"/>
    <row r="12275" x14ac:dyDescent="0.2"/>
    <row r="12276" x14ac:dyDescent="0.2"/>
    <row r="12277" x14ac:dyDescent="0.2"/>
    <row r="12278" x14ac:dyDescent="0.2"/>
    <row r="12279" x14ac:dyDescent="0.2"/>
    <row r="12280" x14ac:dyDescent="0.2"/>
    <row r="12281" x14ac:dyDescent="0.2"/>
    <row r="12282" x14ac:dyDescent="0.2"/>
    <row r="12283" x14ac:dyDescent="0.2"/>
    <row r="12284" x14ac:dyDescent="0.2"/>
    <row r="12285" x14ac:dyDescent="0.2"/>
    <row r="12286" x14ac:dyDescent="0.2"/>
    <row r="12287" x14ac:dyDescent="0.2"/>
    <row r="12288" x14ac:dyDescent="0.2"/>
    <row r="12289" x14ac:dyDescent="0.2"/>
    <row r="12290" x14ac:dyDescent="0.2"/>
    <row r="12291" x14ac:dyDescent="0.2"/>
    <row r="12292" x14ac:dyDescent="0.2"/>
    <row r="12293" x14ac:dyDescent="0.2"/>
    <row r="12294" x14ac:dyDescent="0.2"/>
    <row r="12295" x14ac:dyDescent="0.2"/>
    <row r="12296" x14ac:dyDescent="0.2"/>
    <row r="12297" x14ac:dyDescent="0.2"/>
    <row r="12298" x14ac:dyDescent="0.2"/>
    <row r="12299" x14ac:dyDescent="0.2"/>
    <row r="12300" x14ac:dyDescent="0.2"/>
    <row r="12301" x14ac:dyDescent="0.2"/>
    <row r="12302" x14ac:dyDescent="0.2"/>
    <row r="12303" x14ac:dyDescent="0.2"/>
    <row r="12304" x14ac:dyDescent="0.2"/>
    <row r="12305" x14ac:dyDescent="0.2"/>
    <row r="12306" x14ac:dyDescent="0.2"/>
    <row r="12307" x14ac:dyDescent="0.2"/>
    <row r="12308" x14ac:dyDescent="0.2"/>
    <row r="12309" x14ac:dyDescent="0.2"/>
    <row r="12310" x14ac:dyDescent="0.2"/>
    <row r="12311" x14ac:dyDescent="0.2"/>
    <row r="12312" x14ac:dyDescent="0.2"/>
    <row r="12313" x14ac:dyDescent="0.2"/>
    <row r="12314" x14ac:dyDescent="0.2"/>
    <row r="12315" x14ac:dyDescent="0.2"/>
    <row r="12316" x14ac:dyDescent="0.2"/>
    <row r="12317" x14ac:dyDescent="0.2"/>
    <row r="12318" x14ac:dyDescent="0.2"/>
    <row r="12319" x14ac:dyDescent="0.2"/>
    <row r="12320" x14ac:dyDescent="0.2"/>
    <row r="12321" x14ac:dyDescent="0.2"/>
    <row r="12322" x14ac:dyDescent="0.2"/>
    <row r="12323" x14ac:dyDescent="0.2"/>
    <row r="12324" x14ac:dyDescent="0.2"/>
    <row r="12325" x14ac:dyDescent="0.2"/>
    <row r="12326" x14ac:dyDescent="0.2"/>
    <row r="12327" x14ac:dyDescent="0.2"/>
    <row r="12328" x14ac:dyDescent="0.2"/>
    <row r="12329" x14ac:dyDescent="0.2"/>
    <row r="12330" x14ac:dyDescent="0.2"/>
    <row r="12331" x14ac:dyDescent="0.2"/>
    <row r="12332" x14ac:dyDescent="0.2"/>
    <row r="12333" x14ac:dyDescent="0.2"/>
    <row r="12334" x14ac:dyDescent="0.2"/>
    <row r="12335" x14ac:dyDescent="0.2"/>
    <row r="12336" x14ac:dyDescent="0.2"/>
    <row r="12337" x14ac:dyDescent="0.2"/>
    <row r="12338" x14ac:dyDescent="0.2"/>
    <row r="12339" x14ac:dyDescent="0.2"/>
    <row r="12340" x14ac:dyDescent="0.2"/>
    <row r="12341" x14ac:dyDescent="0.2"/>
    <row r="12342" x14ac:dyDescent="0.2"/>
    <row r="12343" x14ac:dyDescent="0.2"/>
    <row r="12344" x14ac:dyDescent="0.2"/>
    <row r="12345" x14ac:dyDescent="0.2"/>
    <row r="12346" x14ac:dyDescent="0.2"/>
    <row r="12347" x14ac:dyDescent="0.2"/>
    <row r="12348" x14ac:dyDescent="0.2"/>
    <row r="12349" x14ac:dyDescent="0.2"/>
    <row r="12350" x14ac:dyDescent="0.2"/>
    <row r="12351" x14ac:dyDescent="0.2"/>
    <row r="12352" x14ac:dyDescent="0.2"/>
    <row r="12353" x14ac:dyDescent="0.2"/>
    <row r="12354" x14ac:dyDescent="0.2"/>
    <row r="12355" x14ac:dyDescent="0.2"/>
    <row r="12356" x14ac:dyDescent="0.2"/>
    <row r="12357" x14ac:dyDescent="0.2"/>
    <row r="12358" x14ac:dyDescent="0.2"/>
    <row r="12359" x14ac:dyDescent="0.2"/>
    <row r="12360" x14ac:dyDescent="0.2"/>
    <row r="12361" x14ac:dyDescent="0.2"/>
    <row r="12362" x14ac:dyDescent="0.2"/>
    <row r="12363" x14ac:dyDescent="0.2"/>
    <row r="12364" x14ac:dyDescent="0.2"/>
    <row r="12365" x14ac:dyDescent="0.2"/>
    <row r="12366" x14ac:dyDescent="0.2"/>
    <row r="12367" x14ac:dyDescent="0.2"/>
    <row r="12368" x14ac:dyDescent="0.2"/>
    <row r="12369" x14ac:dyDescent="0.2"/>
    <row r="12370" x14ac:dyDescent="0.2"/>
    <row r="12371" x14ac:dyDescent="0.2"/>
    <row r="12372" x14ac:dyDescent="0.2"/>
    <row r="12373" x14ac:dyDescent="0.2"/>
    <row r="12374" x14ac:dyDescent="0.2"/>
    <row r="12375" x14ac:dyDescent="0.2"/>
    <row r="12376" x14ac:dyDescent="0.2"/>
    <row r="12377" x14ac:dyDescent="0.2"/>
    <row r="12378" x14ac:dyDescent="0.2"/>
    <row r="12379" x14ac:dyDescent="0.2"/>
    <row r="12380" x14ac:dyDescent="0.2"/>
    <row r="12381" x14ac:dyDescent="0.2"/>
    <row r="12382" x14ac:dyDescent="0.2"/>
    <row r="12383" x14ac:dyDescent="0.2"/>
    <row r="12384" x14ac:dyDescent="0.2"/>
    <row r="12385" x14ac:dyDescent="0.2"/>
    <row r="12386" x14ac:dyDescent="0.2"/>
    <row r="12387" x14ac:dyDescent="0.2"/>
    <row r="12388" x14ac:dyDescent="0.2"/>
    <row r="12389" x14ac:dyDescent="0.2"/>
    <row r="12390" x14ac:dyDescent="0.2"/>
    <row r="12391" x14ac:dyDescent="0.2"/>
    <row r="12392" x14ac:dyDescent="0.2"/>
    <row r="12393" x14ac:dyDescent="0.2"/>
    <row r="12394" x14ac:dyDescent="0.2"/>
    <row r="12395" x14ac:dyDescent="0.2"/>
    <row r="12396" x14ac:dyDescent="0.2"/>
    <row r="12397" x14ac:dyDescent="0.2"/>
    <row r="12398" x14ac:dyDescent="0.2"/>
    <row r="12399" x14ac:dyDescent="0.2"/>
    <row r="12400" x14ac:dyDescent="0.2"/>
    <row r="12401" x14ac:dyDescent="0.2"/>
    <row r="12402" x14ac:dyDescent="0.2"/>
    <row r="12403" x14ac:dyDescent="0.2"/>
    <row r="12404" x14ac:dyDescent="0.2"/>
    <row r="12405" x14ac:dyDescent="0.2"/>
    <row r="12406" x14ac:dyDescent="0.2"/>
    <row r="12407" x14ac:dyDescent="0.2"/>
    <row r="12408" x14ac:dyDescent="0.2"/>
    <row r="12409" x14ac:dyDescent="0.2"/>
    <row r="12410" x14ac:dyDescent="0.2"/>
    <row r="12411" x14ac:dyDescent="0.2"/>
    <row r="12412" x14ac:dyDescent="0.2"/>
    <row r="12413" x14ac:dyDescent="0.2"/>
    <row r="12414" x14ac:dyDescent="0.2"/>
    <row r="12415" x14ac:dyDescent="0.2"/>
    <row r="12416" x14ac:dyDescent="0.2"/>
    <row r="12417" x14ac:dyDescent="0.2"/>
    <row r="12418" x14ac:dyDescent="0.2"/>
    <row r="12419" x14ac:dyDescent="0.2"/>
    <row r="12420" x14ac:dyDescent="0.2"/>
    <row r="12421" x14ac:dyDescent="0.2"/>
    <row r="12422" x14ac:dyDescent="0.2"/>
    <row r="12423" x14ac:dyDescent="0.2"/>
    <row r="12424" x14ac:dyDescent="0.2"/>
    <row r="12425" x14ac:dyDescent="0.2"/>
    <row r="12426" x14ac:dyDescent="0.2"/>
    <row r="12427" x14ac:dyDescent="0.2"/>
    <row r="12428" x14ac:dyDescent="0.2"/>
    <row r="12429" x14ac:dyDescent="0.2"/>
    <row r="12430" x14ac:dyDescent="0.2"/>
    <row r="12431" x14ac:dyDescent="0.2"/>
    <row r="12432" x14ac:dyDescent="0.2"/>
    <row r="12433" x14ac:dyDescent="0.2"/>
    <row r="12434" x14ac:dyDescent="0.2"/>
    <row r="12435" x14ac:dyDescent="0.2"/>
    <row r="12436" x14ac:dyDescent="0.2"/>
    <row r="12437" x14ac:dyDescent="0.2"/>
    <row r="12438" x14ac:dyDescent="0.2"/>
    <row r="12439" x14ac:dyDescent="0.2"/>
    <row r="12440" x14ac:dyDescent="0.2"/>
    <row r="12441" x14ac:dyDescent="0.2"/>
    <row r="12442" x14ac:dyDescent="0.2"/>
    <row r="12443" x14ac:dyDescent="0.2"/>
    <row r="12444" x14ac:dyDescent="0.2"/>
    <row r="12445" x14ac:dyDescent="0.2"/>
    <row r="12446" x14ac:dyDescent="0.2"/>
    <row r="12447" x14ac:dyDescent="0.2"/>
    <row r="12448" x14ac:dyDescent="0.2"/>
    <row r="12449" x14ac:dyDescent="0.2"/>
    <row r="12450" x14ac:dyDescent="0.2"/>
    <row r="12451" x14ac:dyDescent="0.2"/>
    <row r="12452" x14ac:dyDescent="0.2"/>
    <row r="12453" x14ac:dyDescent="0.2"/>
    <row r="12454" x14ac:dyDescent="0.2"/>
    <row r="12455" x14ac:dyDescent="0.2"/>
    <row r="12456" x14ac:dyDescent="0.2"/>
    <row r="12457" x14ac:dyDescent="0.2"/>
    <row r="12458" x14ac:dyDescent="0.2"/>
    <row r="12459" x14ac:dyDescent="0.2"/>
    <row r="12460" x14ac:dyDescent="0.2"/>
    <row r="12461" x14ac:dyDescent="0.2"/>
    <row r="12462" x14ac:dyDescent="0.2"/>
    <row r="12463" x14ac:dyDescent="0.2"/>
    <row r="12464" x14ac:dyDescent="0.2"/>
    <row r="12465" x14ac:dyDescent="0.2"/>
    <row r="12466" x14ac:dyDescent="0.2"/>
    <row r="12467" x14ac:dyDescent="0.2"/>
    <row r="12468" x14ac:dyDescent="0.2"/>
    <row r="12469" x14ac:dyDescent="0.2"/>
    <row r="12470" x14ac:dyDescent="0.2"/>
    <row r="12471" x14ac:dyDescent="0.2"/>
    <row r="12472" x14ac:dyDescent="0.2"/>
    <row r="12473" x14ac:dyDescent="0.2"/>
    <row r="12474" x14ac:dyDescent="0.2"/>
    <row r="12475" x14ac:dyDescent="0.2"/>
    <row r="12476" x14ac:dyDescent="0.2"/>
    <row r="12477" x14ac:dyDescent="0.2"/>
    <row r="12478" x14ac:dyDescent="0.2"/>
    <row r="12479" x14ac:dyDescent="0.2"/>
    <row r="12480" x14ac:dyDescent="0.2"/>
    <row r="12481" x14ac:dyDescent="0.2"/>
    <row r="12482" x14ac:dyDescent="0.2"/>
    <row r="12483" x14ac:dyDescent="0.2"/>
    <row r="12484" x14ac:dyDescent="0.2"/>
    <row r="12485" x14ac:dyDescent="0.2"/>
    <row r="12486" x14ac:dyDescent="0.2"/>
    <row r="12487" x14ac:dyDescent="0.2"/>
    <row r="12488" x14ac:dyDescent="0.2"/>
    <row r="12489" x14ac:dyDescent="0.2"/>
    <row r="12490" x14ac:dyDescent="0.2"/>
    <row r="12491" x14ac:dyDescent="0.2"/>
    <row r="12492" x14ac:dyDescent="0.2"/>
    <row r="12493" x14ac:dyDescent="0.2"/>
    <row r="12494" x14ac:dyDescent="0.2"/>
    <row r="12495" x14ac:dyDescent="0.2"/>
    <row r="12496" x14ac:dyDescent="0.2"/>
    <row r="12497" x14ac:dyDescent="0.2"/>
    <row r="12498" x14ac:dyDescent="0.2"/>
    <row r="12499" x14ac:dyDescent="0.2"/>
    <row r="12500" x14ac:dyDescent="0.2"/>
    <row r="12501" x14ac:dyDescent="0.2"/>
    <row r="12502" x14ac:dyDescent="0.2"/>
    <row r="12503" x14ac:dyDescent="0.2"/>
    <row r="12504" x14ac:dyDescent="0.2"/>
    <row r="12505" x14ac:dyDescent="0.2"/>
    <row r="12506" x14ac:dyDescent="0.2"/>
    <row r="12507" x14ac:dyDescent="0.2"/>
    <row r="12508" x14ac:dyDescent="0.2"/>
    <row r="12509" x14ac:dyDescent="0.2"/>
    <row r="12510" x14ac:dyDescent="0.2"/>
    <row r="12511" x14ac:dyDescent="0.2"/>
    <row r="12512" x14ac:dyDescent="0.2"/>
    <row r="12513" x14ac:dyDescent="0.2"/>
    <row r="12514" x14ac:dyDescent="0.2"/>
    <row r="12515" x14ac:dyDescent="0.2"/>
    <row r="12516" x14ac:dyDescent="0.2"/>
    <row r="12517" x14ac:dyDescent="0.2"/>
    <row r="12518" x14ac:dyDescent="0.2"/>
    <row r="12519" x14ac:dyDescent="0.2"/>
    <row r="12520" x14ac:dyDescent="0.2"/>
    <row r="12521" x14ac:dyDescent="0.2"/>
    <row r="12522" x14ac:dyDescent="0.2"/>
    <row r="12523" x14ac:dyDescent="0.2"/>
    <row r="12524" x14ac:dyDescent="0.2"/>
    <row r="12525" x14ac:dyDescent="0.2"/>
    <row r="12526" x14ac:dyDescent="0.2"/>
    <row r="12527" x14ac:dyDescent="0.2"/>
    <row r="12528" x14ac:dyDescent="0.2"/>
    <row r="12529" x14ac:dyDescent="0.2"/>
    <row r="12530" x14ac:dyDescent="0.2"/>
    <row r="12531" x14ac:dyDescent="0.2"/>
    <row r="12532" x14ac:dyDescent="0.2"/>
    <row r="12533" x14ac:dyDescent="0.2"/>
    <row r="12534" x14ac:dyDescent="0.2"/>
    <row r="12535" x14ac:dyDescent="0.2"/>
    <row r="12536" x14ac:dyDescent="0.2"/>
    <row r="12537" x14ac:dyDescent="0.2"/>
    <row r="12538" x14ac:dyDescent="0.2"/>
    <row r="12539" x14ac:dyDescent="0.2"/>
    <row r="12540" x14ac:dyDescent="0.2"/>
    <row r="12541" x14ac:dyDescent="0.2"/>
    <row r="12542" x14ac:dyDescent="0.2"/>
    <row r="12543" x14ac:dyDescent="0.2"/>
    <row r="12544" x14ac:dyDescent="0.2"/>
    <row r="12545" x14ac:dyDescent="0.2"/>
    <row r="12546" x14ac:dyDescent="0.2"/>
    <row r="12547" x14ac:dyDescent="0.2"/>
    <row r="12548" x14ac:dyDescent="0.2"/>
    <row r="12549" x14ac:dyDescent="0.2"/>
    <row r="12550" x14ac:dyDescent="0.2"/>
    <row r="12551" x14ac:dyDescent="0.2"/>
    <row r="12552" x14ac:dyDescent="0.2"/>
    <row r="12553" x14ac:dyDescent="0.2"/>
    <row r="12554" x14ac:dyDescent="0.2"/>
    <row r="12555" x14ac:dyDescent="0.2"/>
    <row r="12556" x14ac:dyDescent="0.2"/>
    <row r="12557" x14ac:dyDescent="0.2"/>
    <row r="12558" x14ac:dyDescent="0.2"/>
    <row r="12559" x14ac:dyDescent="0.2"/>
    <row r="12560" x14ac:dyDescent="0.2"/>
    <row r="12561" x14ac:dyDescent="0.2"/>
    <row r="12562" x14ac:dyDescent="0.2"/>
    <row r="12563" x14ac:dyDescent="0.2"/>
    <row r="12564" x14ac:dyDescent="0.2"/>
    <row r="12565" x14ac:dyDescent="0.2"/>
    <row r="12566" x14ac:dyDescent="0.2"/>
    <row r="12567" x14ac:dyDescent="0.2"/>
    <row r="12568" x14ac:dyDescent="0.2"/>
    <row r="12569" x14ac:dyDescent="0.2"/>
    <row r="12570" x14ac:dyDescent="0.2"/>
    <row r="12571" x14ac:dyDescent="0.2"/>
    <row r="12572" x14ac:dyDescent="0.2"/>
    <row r="12573" x14ac:dyDescent="0.2"/>
    <row r="12574" x14ac:dyDescent="0.2"/>
    <row r="12575" x14ac:dyDescent="0.2"/>
    <row r="12576" x14ac:dyDescent="0.2"/>
    <row r="12577" x14ac:dyDescent="0.2"/>
    <row r="12578" x14ac:dyDescent="0.2"/>
    <row r="12579" x14ac:dyDescent="0.2"/>
    <row r="12580" x14ac:dyDescent="0.2"/>
    <row r="12581" x14ac:dyDescent="0.2"/>
    <row r="12582" x14ac:dyDescent="0.2"/>
    <row r="12583" x14ac:dyDescent="0.2"/>
    <row r="12584" x14ac:dyDescent="0.2"/>
    <row r="12585" x14ac:dyDescent="0.2"/>
    <row r="12586" x14ac:dyDescent="0.2"/>
    <row r="12587" x14ac:dyDescent="0.2"/>
    <row r="12588" x14ac:dyDescent="0.2"/>
    <row r="12589" x14ac:dyDescent="0.2"/>
    <row r="12590" x14ac:dyDescent="0.2"/>
    <row r="12591" x14ac:dyDescent="0.2"/>
    <row r="12592" x14ac:dyDescent="0.2"/>
    <row r="12593" x14ac:dyDescent="0.2"/>
    <row r="12594" x14ac:dyDescent="0.2"/>
    <row r="12595" x14ac:dyDescent="0.2"/>
    <row r="12596" x14ac:dyDescent="0.2"/>
    <row r="12597" x14ac:dyDescent="0.2"/>
    <row r="12598" x14ac:dyDescent="0.2"/>
    <row r="12599" x14ac:dyDescent="0.2"/>
    <row r="12600" x14ac:dyDescent="0.2"/>
    <row r="12601" x14ac:dyDescent="0.2"/>
    <row r="12602" x14ac:dyDescent="0.2"/>
    <row r="12603" x14ac:dyDescent="0.2"/>
    <row r="12604" x14ac:dyDescent="0.2"/>
    <row r="12605" x14ac:dyDescent="0.2"/>
    <row r="12606" x14ac:dyDescent="0.2"/>
    <row r="12607" x14ac:dyDescent="0.2"/>
    <row r="12608" x14ac:dyDescent="0.2"/>
    <row r="12609" x14ac:dyDescent="0.2"/>
    <row r="12610" x14ac:dyDescent="0.2"/>
    <row r="12611" x14ac:dyDescent="0.2"/>
    <row r="12612" x14ac:dyDescent="0.2"/>
    <row r="12613" x14ac:dyDescent="0.2"/>
    <row r="12614" x14ac:dyDescent="0.2"/>
    <row r="12615" x14ac:dyDescent="0.2"/>
    <row r="12616" x14ac:dyDescent="0.2"/>
    <row r="12617" x14ac:dyDescent="0.2"/>
    <row r="12618" x14ac:dyDescent="0.2"/>
    <row r="12619" x14ac:dyDescent="0.2"/>
    <row r="12620" x14ac:dyDescent="0.2"/>
    <row r="12621" x14ac:dyDescent="0.2"/>
    <row r="12622" x14ac:dyDescent="0.2"/>
    <row r="12623" x14ac:dyDescent="0.2"/>
    <row r="12624" x14ac:dyDescent="0.2"/>
    <row r="12625" x14ac:dyDescent="0.2"/>
    <row r="12626" x14ac:dyDescent="0.2"/>
    <row r="12627" x14ac:dyDescent="0.2"/>
    <row r="12628" x14ac:dyDescent="0.2"/>
    <row r="12629" x14ac:dyDescent="0.2"/>
    <row r="12630" x14ac:dyDescent="0.2"/>
    <row r="12631" x14ac:dyDescent="0.2"/>
    <row r="12632" x14ac:dyDescent="0.2"/>
    <row r="12633" x14ac:dyDescent="0.2"/>
    <row r="12634" x14ac:dyDescent="0.2"/>
    <row r="12635" x14ac:dyDescent="0.2"/>
    <row r="12636" x14ac:dyDescent="0.2"/>
    <row r="12637" x14ac:dyDescent="0.2"/>
    <row r="12638" x14ac:dyDescent="0.2"/>
    <row r="12639" x14ac:dyDescent="0.2"/>
    <row r="12640" x14ac:dyDescent="0.2"/>
    <row r="12641" x14ac:dyDescent="0.2"/>
    <row r="12642" x14ac:dyDescent="0.2"/>
    <row r="12643" x14ac:dyDescent="0.2"/>
    <row r="12644" x14ac:dyDescent="0.2"/>
    <row r="12645" x14ac:dyDescent="0.2"/>
    <row r="12646" x14ac:dyDescent="0.2"/>
    <row r="12647" x14ac:dyDescent="0.2"/>
    <row r="12648" x14ac:dyDescent="0.2"/>
    <row r="12649" x14ac:dyDescent="0.2"/>
    <row r="12650" x14ac:dyDescent="0.2"/>
    <row r="12651" x14ac:dyDescent="0.2"/>
    <row r="12652" x14ac:dyDescent="0.2"/>
    <row r="12653" x14ac:dyDescent="0.2"/>
    <row r="12654" x14ac:dyDescent="0.2"/>
    <row r="12655" x14ac:dyDescent="0.2"/>
    <row r="12656" x14ac:dyDescent="0.2"/>
    <row r="12657" x14ac:dyDescent="0.2"/>
    <row r="12658" x14ac:dyDescent="0.2"/>
    <row r="12659" x14ac:dyDescent="0.2"/>
    <row r="12660" x14ac:dyDescent="0.2"/>
    <row r="12661" x14ac:dyDescent="0.2"/>
    <row r="12662" x14ac:dyDescent="0.2"/>
    <row r="12663" x14ac:dyDescent="0.2"/>
    <row r="12664" x14ac:dyDescent="0.2"/>
    <row r="12665" x14ac:dyDescent="0.2"/>
    <row r="12666" x14ac:dyDescent="0.2"/>
    <row r="12667" x14ac:dyDescent="0.2"/>
    <row r="12668" x14ac:dyDescent="0.2"/>
    <row r="12669" x14ac:dyDescent="0.2"/>
    <row r="12670" x14ac:dyDescent="0.2"/>
    <row r="12671" x14ac:dyDescent="0.2"/>
    <row r="12672" x14ac:dyDescent="0.2"/>
    <row r="12673" x14ac:dyDescent="0.2"/>
    <row r="12674" x14ac:dyDescent="0.2"/>
    <row r="12675" x14ac:dyDescent="0.2"/>
    <row r="12676" x14ac:dyDescent="0.2"/>
    <row r="12677" x14ac:dyDescent="0.2"/>
    <row r="12678" x14ac:dyDescent="0.2"/>
    <row r="12679" x14ac:dyDescent="0.2"/>
    <row r="12680" x14ac:dyDescent="0.2"/>
    <row r="12681" x14ac:dyDescent="0.2"/>
    <row r="12682" x14ac:dyDescent="0.2"/>
    <row r="12683" x14ac:dyDescent="0.2"/>
    <row r="12684" x14ac:dyDescent="0.2"/>
    <row r="12685" x14ac:dyDescent="0.2"/>
    <row r="12686" x14ac:dyDescent="0.2"/>
    <row r="12687" x14ac:dyDescent="0.2"/>
    <row r="12688" x14ac:dyDescent="0.2"/>
    <row r="12689" x14ac:dyDescent="0.2"/>
    <row r="12690" x14ac:dyDescent="0.2"/>
    <row r="12691" x14ac:dyDescent="0.2"/>
    <row r="12692" x14ac:dyDescent="0.2"/>
    <row r="12693" x14ac:dyDescent="0.2"/>
    <row r="12694" x14ac:dyDescent="0.2"/>
    <row r="12695" x14ac:dyDescent="0.2"/>
    <row r="12696" x14ac:dyDescent="0.2"/>
    <row r="12697" x14ac:dyDescent="0.2"/>
    <row r="12698" x14ac:dyDescent="0.2"/>
    <row r="12699" x14ac:dyDescent="0.2"/>
    <row r="12700" x14ac:dyDescent="0.2"/>
    <row r="12701" x14ac:dyDescent="0.2"/>
    <row r="12702" x14ac:dyDescent="0.2"/>
    <row r="12703" x14ac:dyDescent="0.2"/>
    <row r="12704" x14ac:dyDescent="0.2"/>
    <row r="12705" x14ac:dyDescent="0.2"/>
    <row r="12706" x14ac:dyDescent="0.2"/>
    <row r="12707" x14ac:dyDescent="0.2"/>
    <row r="12708" x14ac:dyDescent="0.2"/>
    <row r="12709" x14ac:dyDescent="0.2"/>
    <row r="12710" x14ac:dyDescent="0.2"/>
    <row r="12711" x14ac:dyDescent="0.2"/>
    <row r="12712" x14ac:dyDescent="0.2"/>
    <row r="12713" x14ac:dyDescent="0.2"/>
    <row r="12714" x14ac:dyDescent="0.2"/>
    <row r="12715" x14ac:dyDescent="0.2"/>
    <row r="12716" x14ac:dyDescent="0.2"/>
    <row r="12717" x14ac:dyDescent="0.2"/>
    <row r="12718" x14ac:dyDescent="0.2"/>
    <row r="12719" x14ac:dyDescent="0.2"/>
    <row r="12720" x14ac:dyDescent="0.2"/>
    <row r="12721" x14ac:dyDescent="0.2"/>
    <row r="12722" x14ac:dyDescent="0.2"/>
    <row r="12723" x14ac:dyDescent="0.2"/>
    <row r="12724" x14ac:dyDescent="0.2"/>
    <row r="12725" x14ac:dyDescent="0.2"/>
    <row r="12726" x14ac:dyDescent="0.2"/>
    <row r="12727" x14ac:dyDescent="0.2"/>
    <row r="12728" x14ac:dyDescent="0.2"/>
    <row r="12729" x14ac:dyDescent="0.2"/>
    <row r="12730" x14ac:dyDescent="0.2"/>
    <row r="12731" x14ac:dyDescent="0.2"/>
    <row r="12732" x14ac:dyDescent="0.2"/>
    <row r="12733" x14ac:dyDescent="0.2"/>
    <row r="12734" x14ac:dyDescent="0.2"/>
    <row r="12735" x14ac:dyDescent="0.2"/>
    <row r="12736" x14ac:dyDescent="0.2"/>
    <row r="12737" x14ac:dyDescent="0.2"/>
    <row r="12738" x14ac:dyDescent="0.2"/>
    <row r="12739" x14ac:dyDescent="0.2"/>
    <row r="12740" x14ac:dyDescent="0.2"/>
    <row r="12741" x14ac:dyDescent="0.2"/>
    <row r="12742" x14ac:dyDescent="0.2"/>
    <row r="12743" x14ac:dyDescent="0.2"/>
    <row r="12744" x14ac:dyDescent="0.2"/>
    <row r="12745" x14ac:dyDescent="0.2"/>
    <row r="12746" x14ac:dyDescent="0.2"/>
    <row r="12747" x14ac:dyDescent="0.2"/>
    <row r="12748" x14ac:dyDescent="0.2"/>
    <row r="12749" x14ac:dyDescent="0.2"/>
    <row r="12750" x14ac:dyDescent="0.2"/>
    <row r="12751" x14ac:dyDescent="0.2"/>
    <row r="12752" x14ac:dyDescent="0.2"/>
    <row r="12753" x14ac:dyDescent="0.2"/>
    <row r="12754" x14ac:dyDescent="0.2"/>
    <row r="12755" x14ac:dyDescent="0.2"/>
    <row r="12756" x14ac:dyDescent="0.2"/>
    <row r="12757" x14ac:dyDescent="0.2"/>
    <row r="12758" x14ac:dyDescent="0.2"/>
    <row r="12759" x14ac:dyDescent="0.2"/>
    <row r="12760" x14ac:dyDescent="0.2"/>
    <row r="12761" x14ac:dyDescent="0.2"/>
    <row r="12762" x14ac:dyDescent="0.2"/>
    <row r="12763" x14ac:dyDescent="0.2"/>
    <row r="12764" x14ac:dyDescent="0.2"/>
    <row r="12765" x14ac:dyDescent="0.2"/>
    <row r="12766" x14ac:dyDescent="0.2"/>
    <row r="12767" x14ac:dyDescent="0.2"/>
    <row r="12768" x14ac:dyDescent="0.2"/>
    <row r="12769" x14ac:dyDescent="0.2"/>
    <row r="12770" x14ac:dyDescent="0.2"/>
    <row r="12771" x14ac:dyDescent="0.2"/>
    <row r="12772" x14ac:dyDescent="0.2"/>
    <row r="12773" x14ac:dyDescent="0.2"/>
    <row r="12774" x14ac:dyDescent="0.2"/>
    <row r="12775" x14ac:dyDescent="0.2"/>
    <row r="12776" x14ac:dyDescent="0.2"/>
    <row r="12777" x14ac:dyDescent="0.2"/>
    <row r="12778" x14ac:dyDescent="0.2"/>
    <row r="12779" x14ac:dyDescent="0.2"/>
    <row r="12780" x14ac:dyDescent="0.2"/>
    <row r="12781" x14ac:dyDescent="0.2"/>
    <row r="12782" x14ac:dyDescent="0.2"/>
    <row r="12783" x14ac:dyDescent="0.2"/>
    <row r="12784" x14ac:dyDescent="0.2"/>
    <row r="12785" x14ac:dyDescent="0.2"/>
    <row r="12786" x14ac:dyDescent="0.2"/>
    <row r="12787" x14ac:dyDescent="0.2"/>
    <row r="12788" x14ac:dyDescent="0.2"/>
    <row r="12789" x14ac:dyDescent="0.2"/>
    <row r="12790" x14ac:dyDescent="0.2"/>
    <row r="12791" x14ac:dyDescent="0.2"/>
    <row r="12792" x14ac:dyDescent="0.2"/>
    <row r="12793" x14ac:dyDescent="0.2"/>
    <row r="12794" x14ac:dyDescent="0.2"/>
    <row r="12795" x14ac:dyDescent="0.2"/>
    <row r="12796" x14ac:dyDescent="0.2"/>
    <row r="12797" x14ac:dyDescent="0.2"/>
    <row r="12798" x14ac:dyDescent="0.2"/>
    <row r="12799" x14ac:dyDescent="0.2"/>
    <row r="12800" x14ac:dyDescent="0.2"/>
    <row r="12801" x14ac:dyDescent="0.2"/>
    <row r="12802" x14ac:dyDescent="0.2"/>
    <row r="12803" x14ac:dyDescent="0.2"/>
    <row r="12804" x14ac:dyDescent="0.2"/>
    <row r="12805" x14ac:dyDescent="0.2"/>
    <row r="12806" x14ac:dyDescent="0.2"/>
    <row r="12807" x14ac:dyDescent="0.2"/>
    <row r="12808" x14ac:dyDescent="0.2"/>
    <row r="12809" x14ac:dyDescent="0.2"/>
    <row r="12810" x14ac:dyDescent="0.2"/>
    <row r="12811" x14ac:dyDescent="0.2"/>
    <row r="12812" x14ac:dyDescent="0.2"/>
    <row r="12813" x14ac:dyDescent="0.2"/>
    <row r="12814" x14ac:dyDescent="0.2"/>
    <row r="12815" x14ac:dyDescent="0.2"/>
    <row r="12816" x14ac:dyDescent="0.2"/>
    <row r="12817" x14ac:dyDescent="0.2"/>
    <row r="12818" x14ac:dyDescent="0.2"/>
    <row r="12819" x14ac:dyDescent="0.2"/>
    <row r="12820" x14ac:dyDescent="0.2"/>
    <row r="12821" x14ac:dyDescent="0.2"/>
    <row r="12822" x14ac:dyDescent="0.2"/>
    <row r="12823" x14ac:dyDescent="0.2"/>
    <row r="12824" x14ac:dyDescent="0.2"/>
    <row r="12825" x14ac:dyDescent="0.2"/>
    <row r="12826" x14ac:dyDescent="0.2"/>
    <row r="12827" x14ac:dyDescent="0.2"/>
    <row r="12828" x14ac:dyDescent="0.2"/>
    <row r="12829" x14ac:dyDescent="0.2"/>
    <row r="12830" x14ac:dyDescent="0.2"/>
    <row r="12831" x14ac:dyDescent="0.2"/>
    <row r="12832" x14ac:dyDescent="0.2"/>
    <row r="12833" x14ac:dyDescent="0.2"/>
    <row r="12834" x14ac:dyDescent="0.2"/>
    <row r="12835" x14ac:dyDescent="0.2"/>
    <row r="12836" x14ac:dyDescent="0.2"/>
    <row r="12837" x14ac:dyDescent="0.2"/>
    <row r="12838" x14ac:dyDescent="0.2"/>
    <row r="12839" x14ac:dyDescent="0.2"/>
    <row r="12840" x14ac:dyDescent="0.2"/>
    <row r="12841" x14ac:dyDescent="0.2"/>
    <row r="12842" x14ac:dyDescent="0.2"/>
    <row r="12843" x14ac:dyDescent="0.2"/>
    <row r="12844" x14ac:dyDescent="0.2"/>
    <row r="12845" x14ac:dyDescent="0.2"/>
    <row r="12846" x14ac:dyDescent="0.2"/>
    <row r="12847" x14ac:dyDescent="0.2"/>
    <row r="12848" x14ac:dyDescent="0.2"/>
    <row r="12849" x14ac:dyDescent="0.2"/>
    <row r="12850" x14ac:dyDescent="0.2"/>
    <row r="12851" x14ac:dyDescent="0.2"/>
    <row r="12852" x14ac:dyDescent="0.2"/>
    <row r="12853" x14ac:dyDescent="0.2"/>
    <row r="12854" x14ac:dyDescent="0.2"/>
    <row r="12855" x14ac:dyDescent="0.2"/>
    <row r="12856" x14ac:dyDescent="0.2"/>
    <row r="12857" x14ac:dyDescent="0.2"/>
    <row r="12858" x14ac:dyDescent="0.2"/>
    <row r="12859" x14ac:dyDescent="0.2"/>
    <row r="12860" x14ac:dyDescent="0.2"/>
    <row r="12861" x14ac:dyDescent="0.2"/>
    <row r="12862" x14ac:dyDescent="0.2"/>
    <row r="12863" x14ac:dyDescent="0.2"/>
    <row r="12864" x14ac:dyDescent="0.2"/>
    <row r="12865" x14ac:dyDescent="0.2"/>
    <row r="12866" x14ac:dyDescent="0.2"/>
    <row r="12867" x14ac:dyDescent="0.2"/>
    <row r="12868" x14ac:dyDescent="0.2"/>
    <row r="12869" x14ac:dyDescent="0.2"/>
    <row r="12870" x14ac:dyDescent="0.2"/>
    <row r="12871" x14ac:dyDescent="0.2"/>
    <row r="12872" x14ac:dyDescent="0.2"/>
    <row r="12873" x14ac:dyDescent="0.2"/>
    <row r="12874" x14ac:dyDescent="0.2"/>
    <row r="12875" x14ac:dyDescent="0.2"/>
    <row r="12876" x14ac:dyDescent="0.2"/>
    <row r="12877" x14ac:dyDescent="0.2"/>
    <row r="12878" x14ac:dyDescent="0.2"/>
    <row r="12879" x14ac:dyDescent="0.2"/>
    <row r="12880" x14ac:dyDescent="0.2"/>
    <row r="12881" x14ac:dyDescent="0.2"/>
    <row r="12882" x14ac:dyDescent="0.2"/>
    <row r="12883" x14ac:dyDescent="0.2"/>
    <row r="12884" x14ac:dyDescent="0.2"/>
    <row r="12885" x14ac:dyDescent="0.2"/>
    <row r="12886" x14ac:dyDescent="0.2"/>
    <row r="12887" x14ac:dyDescent="0.2"/>
    <row r="12888" x14ac:dyDescent="0.2"/>
    <row r="12889" x14ac:dyDescent="0.2"/>
    <row r="12890" x14ac:dyDescent="0.2"/>
    <row r="12891" x14ac:dyDescent="0.2"/>
    <row r="12892" x14ac:dyDescent="0.2"/>
    <row r="12893" x14ac:dyDescent="0.2"/>
    <row r="12894" x14ac:dyDescent="0.2"/>
    <row r="12895" x14ac:dyDescent="0.2"/>
    <row r="12896" x14ac:dyDescent="0.2"/>
    <row r="12897" x14ac:dyDescent="0.2"/>
    <row r="12898" x14ac:dyDescent="0.2"/>
    <row r="12899" x14ac:dyDescent="0.2"/>
    <row r="12900" x14ac:dyDescent="0.2"/>
    <row r="12901" x14ac:dyDescent="0.2"/>
    <row r="12902" x14ac:dyDescent="0.2"/>
    <row r="12903" x14ac:dyDescent="0.2"/>
    <row r="12904" x14ac:dyDescent="0.2"/>
    <row r="12905" x14ac:dyDescent="0.2"/>
    <row r="12906" x14ac:dyDescent="0.2"/>
    <row r="12907" x14ac:dyDescent="0.2"/>
    <row r="12908" x14ac:dyDescent="0.2"/>
    <row r="12909" x14ac:dyDescent="0.2"/>
    <row r="12910" x14ac:dyDescent="0.2"/>
    <row r="12911" x14ac:dyDescent="0.2"/>
    <row r="12912" x14ac:dyDescent="0.2"/>
    <row r="12913" x14ac:dyDescent="0.2"/>
    <row r="12914" x14ac:dyDescent="0.2"/>
    <row r="12915" x14ac:dyDescent="0.2"/>
    <row r="12916" x14ac:dyDescent="0.2"/>
    <row r="12917" x14ac:dyDescent="0.2"/>
    <row r="12918" x14ac:dyDescent="0.2"/>
    <row r="12919" x14ac:dyDescent="0.2"/>
    <row r="12920" x14ac:dyDescent="0.2"/>
    <row r="12921" x14ac:dyDescent="0.2"/>
    <row r="12922" x14ac:dyDescent="0.2"/>
    <row r="12923" x14ac:dyDescent="0.2"/>
    <row r="12924" x14ac:dyDescent="0.2"/>
    <row r="12925" x14ac:dyDescent="0.2"/>
    <row r="12926" x14ac:dyDescent="0.2"/>
    <row r="12927" x14ac:dyDescent="0.2"/>
    <row r="12928" x14ac:dyDescent="0.2"/>
    <row r="12929" x14ac:dyDescent="0.2"/>
    <row r="12930" x14ac:dyDescent="0.2"/>
    <row r="12931" x14ac:dyDescent="0.2"/>
    <row r="12932" x14ac:dyDescent="0.2"/>
    <row r="12933" x14ac:dyDescent="0.2"/>
    <row r="12934" x14ac:dyDescent="0.2"/>
    <row r="12935" x14ac:dyDescent="0.2"/>
    <row r="12936" x14ac:dyDescent="0.2"/>
    <row r="12937" x14ac:dyDescent="0.2"/>
    <row r="12938" x14ac:dyDescent="0.2"/>
    <row r="12939" x14ac:dyDescent="0.2"/>
    <row r="12940" x14ac:dyDescent="0.2"/>
    <row r="12941" x14ac:dyDescent="0.2"/>
    <row r="12942" x14ac:dyDescent="0.2"/>
    <row r="12943" x14ac:dyDescent="0.2"/>
    <row r="12944" x14ac:dyDescent="0.2"/>
    <row r="12945" x14ac:dyDescent="0.2"/>
    <row r="12946" x14ac:dyDescent="0.2"/>
    <row r="12947" x14ac:dyDescent="0.2"/>
    <row r="12948" x14ac:dyDescent="0.2"/>
    <row r="12949" x14ac:dyDescent="0.2"/>
    <row r="12950" x14ac:dyDescent="0.2"/>
    <row r="12951" x14ac:dyDescent="0.2"/>
    <row r="12952" x14ac:dyDescent="0.2"/>
    <row r="12953" x14ac:dyDescent="0.2"/>
    <row r="12954" x14ac:dyDescent="0.2"/>
    <row r="12955" x14ac:dyDescent="0.2"/>
    <row r="12956" x14ac:dyDescent="0.2"/>
    <row r="12957" x14ac:dyDescent="0.2"/>
    <row r="12958" x14ac:dyDescent="0.2"/>
    <row r="12959" x14ac:dyDescent="0.2"/>
    <row r="12960" x14ac:dyDescent="0.2"/>
    <row r="12961" x14ac:dyDescent="0.2"/>
    <row r="12962" x14ac:dyDescent="0.2"/>
    <row r="12963" x14ac:dyDescent="0.2"/>
    <row r="12964" x14ac:dyDescent="0.2"/>
    <row r="12965" x14ac:dyDescent="0.2"/>
    <row r="12966" x14ac:dyDescent="0.2"/>
    <row r="12967" x14ac:dyDescent="0.2"/>
    <row r="12968" x14ac:dyDescent="0.2"/>
    <row r="12969" x14ac:dyDescent="0.2"/>
    <row r="12970" x14ac:dyDescent="0.2"/>
    <row r="12971" x14ac:dyDescent="0.2"/>
    <row r="12972" x14ac:dyDescent="0.2"/>
    <row r="12973" x14ac:dyDescent="0.2"/>
    <row r="12974" x14ac:dyDescent="0.2"/>
    <row r="12975" x14ac:dyDescent="0.2"/>
    <row r="12976" x14ac:dyDescent="0.2"/>
    <row r="12977" x14ac:dyDescent="0.2"/>
    <row r="12978" x14ac:dyDescent="0.2"/>
    <row r="12979" x14ac:dyDescent="0.2"/>
    <row r="12980" x14ac:dyDescent="0.2"/>
    <row r="12981" x14ac:dyDescent="0.2"/>
    <row r="12982" x14ac:dyDescent="0.2"/>
    <row r="12983" x14ac:dyDescent="0.2"/>
    <row r="12984" x14ac:dyDescent="0.2"/>
    <row r="12985" x14ac:dyDescent="0.2"/>
    <row r="12986" x14ac:dyDescent="0.2"/>
    <row r="12987" x14ac:dyDescent="0.2"/>
    <row r="12988" x14ac:dyDescent="0.2"/>
    <row r="12989" x14ac:dyDescent="0.2"/>
    <row r="12990" x14ac:dyDescent="0.2"/>
    <row r="12991" x14ac:dyDescent="0.2"/>
    <row r="12992" x14ac:dyDescent="0.2"/>
    <row r="12993" x14ac:dyDescent="0.2"/>
    <row r="12994" x14ac:dyDescent="0.2"/>
    <row r="12995" x14ac:dyDescent="0.2"/>
    <row r="12996" x14ac:dyDescent="0.2"/>
    <row r="12997" x14ac:dyDescent="0.2"/>
    <row r="12998" x14ac:dyDescent="0.2"/>
    <row r="12999" x14ac:dyDescent="0.2"/>
    <row r="13000" x14ac:dyDescent="0.2"/>
    <row r="13001" x14ac:dyDescent="0.2"/>
    <row r="13002" x14ac:dyDescent="0.2"/>
    <row r="13003" x14ac:dyDescent="0.2"/>
    <row r="13004" x14ac:dyDescent="0.2"/>
    <row r="13005" x14ac:dyDescent="0.2"/>
    <row r="13006" x14ac:dyDescent="0.2"/>
    <row r="13007" x14ac:dyDescent="0.2"/>
    <row r="13008" x14ac:dyDescent="0.2"/>
    <row r="13009" x14ac:dyDescent="0.2"/>
    <row r="13010" x14ac:dyDescent="0.2"/>
    <row r="13011" x14ac:dyDescent="0.2"/>
    <row r="13012" x14ac:dyDescent="0.2"/>
    <row r="13013" x14ac:dyDescent="0.2"/>
    <row r="13014" x14ac:dyDescent="0.2"/>
    <row r="13015" x14ac:dyDescent="0.2"/>
    <row r="13016" x14ac:dyDescent="0.2"/>
    <row r="13017" x14ac:dyDescent="0.2"/>
    <row r="13018" x14ac:dyDescent="0.2"/>
    <row r="13019" x14ac:dyDescent="0.2"/>
    <row r="13020" x14ac:dyDescent="0.2"/>
    <row r="13021" x14ac:dyDescent="0.2"/>
    <row r="13022" x14ac:dyDescent="0.2"/>
    <row r="13023" x14ac:dyDescent="0.2"/>
    <row r="13024" x14ac:dyDescent="0.2"/>
    <row r="13025" x14ac:dyDescent="0.2"/>
    <row r="13026" x14ac:dyDescent="0.2"/>
    <row r="13027" x14ac:dyDescent="0.2"/>
    <row r="13028" x14ac:dyDescent="0.2"/>
    <row r="13029" x14ac:dyDescent="0.2"/>
    <row r="13030" x14ac:dyDescent="0.2"/>
    <row r="13031" x14ac:dyDescent="0.2"/>
    <row r="13032" x14ac:dyDescent="0.2"/>
    <row r="13033" x14ac:dyDescent="0.2"/>
    <row r="13034" x14ac:dyDescent="0.2"/>
    <row r="13035" x14ac:dyDescent="0.2"/>
    <row r="13036" x14ac:dyDescent="0.2"/>
    <row r="13037" x14ac:dyDescent="0.2"/>
    <row r="13038" x14ac:dyDescent="0.2"/>
    <row r="13039" x14ac:dyDescent="0.2"/>
    <row r="13040" x14ac:dyDescent="0.2"/>
    <row r="13041" x14ac:dyDescent="0.2"/>
    <row r="13042" x14ac:dyDescent="0.2"/>
    <row r="13043" x14ac:dyDescent="0.2"/>
    <row r="13044" x14ac:dyDescent="0.2"/>
    <row r="13045" x14ac:dyDescent="0.2"/>
    <row r="13046" x14ac:dyDescent="0.2"/>
    <row r="13047" x14ac:dyDescent="0.2"/>
    <row r="13048" x14ac:dyDescent="0.2"/>
    <row r="13049" x14ac:dyDescent="0.2"/>
    <row r="13050" x14ac:dyDescent="0.2"/>
    <row r="13051" x14ac:dyDescent="0.2"/>
    <row r="13052" x14ac:dyDescent="0.2"/>
    <row r="13053" x14ac:dyDescent="0.2"/>
    <row r="13054" x14ac:dyDescent="0.2"/>
    <row r="13055" x14ac:dyDescent="0.2"/>
    <row r="13056" x14ac:dyDescent="0.2"/>
    <row r="13057" x14ac:dyDescent="0.2"/>
    <row r="13058" x14ac:dyDescent="0.2"/>
    <row r="13059" x14ac:dyDescent="0.2"/>
    <row r="13060" x14ac:dyDescent="0.2"/>
    <row r="13061" x14ac:dyDescent="0.2"/>
    <row r="13062" x14ac:dyDescent="0.2"/>
    <row r="13063" x14ac:dyDescent="0.2"/>
    <row r="13064" x14ac:dyDescent="0.2"/>
    <row r="13065" x14ac:dyDescent="0.2"/>
    <row r="13066" x14ac:dyDescent="0.2"/>
    <row r="13067" x14ac:dyDescent="0.2"/>
    <row r="13068" x14ac:dyDescent="0.2"/>
    <row r="13069" x14ac:dyDescent="0.2"/>
    <row r="13070" x14ac:dyDescent="0.2"/>
    <row r="13071" x14ac:dyDescent="0.2"/>
    <row r="13072" x14ac:dyDescent="0.2"/>
    <row r="13073" x14ac:dyDescent="0.2"/>
    <row r="13074" x14ac:dyDescent="0.2"/>
    <row r="13075" x14ac:dyDescent="0.2"/>
    <row r="13076" x14ac:dyDescent="0.2"/>
    <row r="13077" x14ac:dyDescent="0.2"/>
    <row r="13078" x14ac:dyDescent="0.2"/>
    <row r="13079" x14ac:dyDescent="0.2"/>
    <row r="13080" x14ac:dyDescent="0.2"/>
    <row r="13081" x14ac:dyDescent="0.2"/>
    <row r="13082" x14ac:dyDescent="0.2"/>
    <row r="13083" x14ac:dyDescent="0.2"/>
    <row r="13084" x14ac:dyDescent="0.2"/>
    <row r="13085" x14ac:dyDescent="0.2"/>
    <row r="13086" x14ac:dyDescent="0.2"/>
    <row r="13087" x14ac:dyDescent="0.2"/>
    <row r="13088" x14ac:dyDescent="0.2"/>
    <row r="13089" x14ac:dyDescent="0.2"/>
    <row r="13090" x14ac:dyDescent="0.2"/>
    <row r="13091" x14ac:dyDescent="0.2"/>
    <row r="13092" x14ac:dyDescent="0.2"/>
    <row r="13093" x14ac:dyDescent="0.2"/>
    <row r="13094" x14ac:dyDescent="0.2"/>
    <row r="13095" x14ac:dyDescent="0.2"/>
    <row r="13096" x14ac:dyDescent="0.2"/>
    <row r="13097" x14ac:dyDescent="0.2"/>
    <row r="13098" x14ac:dyDescent="0.2"/>
    <row r="13099" x14ac:dyDescent="0.2"/>
    <row r="13100" x14ac:dyDescent="0.2"/>
    <row r="13101" x14ac:dyDescent="0.2"/>
    <row r="13102" x14ac:dyDescent="0.2"/>
    <row r="13103" x14ac:dyDescent="0.2"/>
    <row r="13104" x14ac:dyDescent="0.2"/>
    <row r="13105" x14ac:dyDescent="0.2"/>
    <row r="13106" x14ac:dyDescent="0.2"/>
    <row r="13107" x14ac:dyDescent="0.2"/>
    <row r="13108" x14ac:dyDescent="0.2"/>
    <row r="13109" x14ac:dyDescent="0.2"/>
    <row r="13110" x14ac:dyDescent="0.2"/>
    <row r="13111" x14ac:dyDescent="0.2"/>
    <row r="13112" x14ac:dyDescent="0.2"/>
    <row r="13113" x14ac:dyDescent="0.2"/>
    <row r="13114" x14ac:dyDescent="0.2"/>
    <row r="13115" x14ac:dyDescent="0.2"/>
    <row r="13116" x14ac:dyDescent="0.2"/>
    <row r="13117" x14ac:dyDescent="0.2"/>
    <row r="13118" x14ac:dyDescent="0.2"/>
    <row r="13119" x14ac:dyDescent="0.2"/>
    <row r="13120" x14ac:dyDescent="0.2"/>
    <row r="13121" x14ac:dyDescent="0.2"/>
    <row r="13122" x14ac:dyDescent="0.2"/>
    <row r="13123" x14ac:dyDescent="0.2"/>
    <row r="13124" x14ac:dyDescent="0.2"/>
    <row r="13125" x14ac:dyDescent="0.2"/>
    <row r="13126" x14ac:dyDescent="0.2"/>
    <row r="13127" x14ac:dyDescent="0.2"/>
    <row r="13128" x14ac:dyDescent="0.2"/>
    <row r="13129" x14ac:dyDescent="0.2"/>
    <row r="13130" x14ac:dyDescent="0.2"/>
    <row r="13131" x14ac:dyDescent="0.2"/>
    <row r="13132" x14ac:dyDescent="0.2"/>
    <row r="13133" x14ac:dyDescent="0.2"/>
    <row r="13134" x14ac:dyDescent="0.2"/>
    <row r="13135" x14ac:dyDescent="0.2"/>
    <row r="13136" x14ac:dyDescent="0.2"/>
    <row r="13137" x14ac:dyDescent="0.2"/>
    <row r="13138" x14ac:dyDescent="0.2"/>
    <row r="13139" x14ac:dyDescent="0.2"/>
    <row r="13140" x14ac:dyDescent="0.2"/>
    <row r="13141" x14ac:dyDescent="0.2"/>
    <row r="13142" x14ac:dyDescent="0.2"/>
    <row r="13143" x14ac:dyDescent="0.2"/>
    <row r="13144" x14ac:dyDescent="0.2"/>
    <row r="13145" x14ac:dyDescent="0.2"/>
    <row r="13146" x14ac:dyDescent="0.2"/>
    <row r="13147" x14ac:dyDescent="0.2"/>
    <row r="13148" x14ac:dyDescent="0.2"/>
    <row r="13149" x14ac:dyDescent="0.2"/>
    <row r="13150" x14ac:dyDescent="0.2"/>
    <row r="13151" x14ac:dyDescent="0.2"/>
    <row r="13152" x14ac:dyDescent="0.2"/>
    <row r="13153" x14ac:dyDescent="0.2"/>
    <row r="13154" x14ac:dyDescent="0.2"/>
    <row r="13155" x14ac:dyDescent="0.2"/>
    <row r="13156" x14ac:dyDescent="0.2"/>
    <row r="13157" x14ac:dyDescent="0.2"/>
    <row r="13158" x14ac:dyDescent="0.2"/>
    <row r="13159" x14ac:dyDescent="0.2"/>
    <row r="13160" x14ac:dyDescent="0.2"/>
    <row r="13161" x14ac:dyDescent="0.2"/>
    <row r="13162" x14ac:dyDescent="0.2"/>
    <row r="13163" x14ac:dyDescent="0.2"/>
    <row r="13164" x14ac:dyDescent="0.2"/>
    <row r="13165" x14ac:dyDescent="0.2"/>
    <row r="13166" x14ac:dyDescent="0.2"/>
    <row r="13167" x14ac:dyDescent="0.2"/>
    <row r="13168" x14ac:dyDescent="0.2"/>
    <row r="13169" x14ac:dyDescent="0.2"/>
    <row r="13170" x14ac:dyDescent="0.2"/>
    <row r="13171" x14ac:dyDescent="0.2"/>
    <row r="13172" x14ac:dyDescent="0.2"/>
    <row r="13173" x14ac:dyDescent="0.2"/>
    <row r="13174" x14ac:dyDescent="0.2"/>
    <row r="13175" x14ac:dyDescent="0.2"/>
    <row r="13176" x14ac:dyDescent="0.2"/>
    <row r="13177" x14ac:dyDescent="0.2"/>
    <row r="13178" x14ac:dyDescent="0.2"/>
    <row r="13179" x14ac:dyDescent="0.2"/>
    <row r="13180" x14ac:dyDescent="0.2"/>
    <row r="13181" x14ac:dyDescent="0.2"/>
    <row r="13182" x14ac:dyDescent="0.2"/>
    <row r="13183" x14ac:dyDescent="0.2"/>
    <row r="13184" x14ac:dyDescent="0.2"/>
    <row r="13185" x14ac:dyDescent="0.2"/>
    <row r="13186" x14ac:dyDescent="0.2"/>
    <row r="13187" x14ac:dyDescent="0.2"/>
    <row r="13188" x14ac:dyDescent="0.2"/>
    <row r="13189" x14ac:dyDescent="0.2"/>
    <row r="13190" x14ac:dyDescent="0.2"/>
    <row r="13191" x14ac:dyDescent="0.2"/>
    <row r="13192" x14ac:dyDescent="0.2"/>
    <row r="13193" x14ac:dyDescent="0.2"/>
    <row r="13194" x14ac:dyDescent="0.2"/>
    <row r="13195" x14ac:dyDescent="0.2"/>
    <row r="13196" x14ac:dyDescent="0.2"/>
    <row r="13197" x14ac:dyDescent="0.2"/>
    <row r="13198" x14ac:dyDescent="0.2"/>
    <row r="13199" x14ac:dyDescent="0.2"/>
    <row r="13200" x14ac:dyDescent="0.2"/>
    <row r="13201" x14ac:dyDescent="0.2"/>
    <row r="13202" x14ac:dyDescent="0.2"/>
    <row r="13203" x14ac:dyDescent="0.2"/>
    <row r="13204" x14ac:dyDescent="0.2"/>
    <row r="13205" x14ac:dyDescent="0.2"/>
    <row r="13206" x14ac:dyDescent="0.2"/>
    <row r="13207" x14ac:dyDescent="0.2"/>
    <row r="13208" x14ac:dyDescent="0.2"/>
    <row r="13209" x14ac:dyDescent="0.2"/>
    <row r="13210" x14ac:dyDescent="0.2"/>
    <row r="13211" x14ac:dyDescent="0.2"/>
    <row r="13212" x14ac:dyDescent="0.2"/>
    <row r="13213" x14ac:dyDescent="0.2"/>
    <row r="13214" x14ac:dyDescent="0.2"/>
    <row r="13215" x14ac:dyDescent="0.2"/>
    <row r="13216" x14ac:dyDescent="0.2"/>
    <row r="13217" x14ac:dyDescent="0.2"/>
    <row r="13218" x14ac:dyDescent="0.2"/>
    <row r="13219" x14ac:dyDescent="0.2"/>
    <row r="13220" x14ac:dyDescent="0.2"/>
    <row r="13221" x14ac:dyDescent="0.2"/>
    <row r="13222" x14ac:dyDescent="0.2"/>
    <row r="13223" x14ac:dyDescent="0.2"/>
    <row r="13224" x14ac:dyDescent="0.2"/>
    <row r="13225" x14ac:dyDescent="0.2"/>
    <row r="13226" x14ac:dyDescent="0.2"/>
    <row r="13227" x14ac:dyDescent="0.2"/>
    <row r="13228" x14ac:dyDescent="0.2"/>
    <row r="13229" x14ac:dyDescent="0.2"/>
    <row r="13230" x14ac:dyDescent="0.2"/>
    <row r="13231" x14ac:dyDescent="0.2"/>
    <row r="13232" x14ac:dyDescent="0.2"/>
    <row r="13233" x14ac:dyDescent="0.2"/>
    <row r="13234" x14ac:dyDescent="0.2"/>
    <row r="13235" x14ac:dyDescent="0.2"/>
    <row r="13236" x14ac:dyDescent="0.2"/>
    <row r="13237" x14ac:dyDescent="0.2"/>
    <row r="13238" x14ac:dyDescent="0.2"/>
    <row r="13239" x14ac:dyDescent="0.2"/>
    <row r="13240" x14ac:dyDescent="0.2"/>
    <row r="13241" x14ac:dyDescent="0.2"/>
    <row r="13242" x14ac:dyDescent="0.2"/>
    <row r="13243" x14ac:dyDescent="0.2"/>
    <row r="13244" x14ac:dyDescent="0.2"/>
    <row r="13245" x14ac:dyDescent="0.2"/>
    <row r="13246" x14ac:dyDescent="0.2"/>
    <row r="13247" x14ac:dyDescent="0.2"/>
    <row r="13248" x14ac:dyDescent="0.2"/>
    <row r="13249" x14ac:dyDescent="0.2"/>
    <row r="13250" x14ac:dyDescent="0.2"/>
    <row r="13251" x14ac:dyDescent="0.2"/>
    <row r="13252" x14ac:dyDescent="0.2"/>
    <row r="13253" x14ac:dyDescent="0.2"/>
    <row r="13254" x14ac:dyDescent="0.2"/>
    <row r="13255" x14ac:dyDescent="0.2"/>
    <row r="13256" x14ac:dyDescent="0.2"/>
    <row r="13257" x14ac:dyDescent="0.2"/>
    <row r="13258" x14ac:dyDescent="0.2"/>
    <row r="13259" x14ac:dyDescent="0.2"/>
    <row r="13260" x14ac:dyDescent="0.2"/>
    <row r="13261" x14ac:dyDescent="0.2"/>
    <row r="13262" x14ac:dyDescent="0.2"/>
    <row r="13263" x14ac:dyDescent="0.2"/>
    <row r="13264" x14ac:dyDescent="0.2"/>
    <row r="13265" x14ac:dyDescent="0.2"/>
    <row r="13266" x14ac:dyDescent="0.2"/>
    <row r="13267" x14ac:dyDescent="0.2"/>
    <row r="13268" x14ac:dyDescent="0.2"/>
    <row r="13269" x14ac:dyDescent="0.2"/>
    <row r="13270" x14ac:dyDescent="0.2"/>
    <row r="13271" x14ac:dyDescent="0.2"/>
    <row r="13272" x14ac:dyDescent="0.2"/>
    <row r="13273" x14ac:dyDescent="0.2"/>
    <row r="13274" x14ac:dyDescent="0.2"/>
    <row r="13275" x14ac:dyDescent="0.2"/>
    <row r="13276" x14ac:dyDescent="0.2"/>
    <row r="13277" x14ac:dyDescent="0.2"/>
    <row r="13278" x14ac:dyDescent="0.2"/>
    <row r="13279" x14ac:dyDescent="0.2"/>
    <row r="13280" x14ac:dyDescent="0.2"/>
    <row r="13281" x14ac:dyDescent="0.2"/>
    <row r="13282" x14ac:dyDescent="0.2"/>
    <row r="13283" x14ac:dyDescent="0.2"/>
    <row r="13284" x14ac:dyDescent="0.2"/>
    <row r="13285" x14ac:dyDescent="0.2"/>
    <row r="13286" x14ac:dyDescent="0.2"/>
    <row r="13287" x14ac:dyDescent="0.2"/>
    <row r="13288" x14ac:dyDescent="0.2"/>
    <row r="13289" x14ac:dyDescent="0.2"/>
    <row r="13290" x14ac:dyDescent="0.2"/>
    <row r="13291" x14ac:dyDescent="0.2"/>
    <row r="13292" x14ac:dyDescent="0.2"/>
    <row r="13293" x14ac:dyDescent="0.2"/>
    <row r="13294" x14ac:dyDescent="0.2"/>
    <row r="13295" x14ac:dyDescent="0.2"/>
    <row r="13296" x14ac:dyDescent="0.2"/>
    <row r="13297" x14ac:dyDescent="0.2"/>
    <row r="13298" x14ac:dyDescent="0.2"/>
    <row r="13299" x14ac:dyDescent="0.2"/>
    <row r="13300" x14ac:dyDescent="0.2"/>
    <row r="13301" x14ac:dyDescent="0.2"/>
    <row r="13302" x14ac:dyDescent="0.2"/>
    <row r="13303" x14ac:dyDescent="0.2"/>
    <row r="13304" x14ac:dyDescent="0.2"/>
    <row r="13305" x14ac:dyDescent="0.2"/>
    <row r="13306" x14ac:dyDescent="0.2"/>
    <row r="13307" x14ac:dyDescent="0.2"/>
    <row r="13308" x14ac:dyDescent="0.2"/>
    <row r="13309" x14ac:dyDescent="0.2"/>
    <row r="13310" x14ac:dyDescent="0.2"/>
    <row r="13311" x14ac:dyDescent="0.2"/>
    <row r="13312" x14ac:dyDescent="0.2"/>
    <row r="13313" x14ac:dyDescent="0.2"/>
    <row r="13314" x14ac:dyDescent="0.2"/>
    <row r="13315" x14ac:dyDescent="0.2"/>
    <row r="13316" x14ac:dyDescent="0.2"/>
    <row r="13317" x14ac:dyDescent="0.2"/>
    <row r="13318" x14ac:dyDescent="0.2"/>
    <row r="13319" x14ac:dyDescent="0.2"/>
    <row r="13320" x14ac:dyDescent="0.2"/>
    <row r="13321" x14ac:dyDescent="0.2"/>
    <row r="13322" x14ac:dyDescent="0.2"/>
    <row r="13323" x14ac:dyDescent="0.2"/>
    <row r="13324" x14ac:dyDescent="0.2"/>
    <row r="13325" x14ac:dyDescent="0.2"/>
    <row r="13326" x14ac:dyDescent="0.2"/>
    <row r="13327" x14ac:dyDescent="0.2"/>
    <row r="13328" x14ac:dyDescent="0.2"/>
    <row r="13329" x14ac:dyDescent="0.2"/>
    <row r="13330" x14ac:dyDescent="0.2"/>
    <row r="13331" x14ac:dyDescent="0.2"/>
    <row r="13332" x14ac:dyDescent="0.2"/>
    <row r="13333" x14ac:dyDescent="0.2"/>
    <row r="13334" x14ac:dyDescent="0.2"/>
    <row r="13335" x14ac:dyDescent="0.2"/>
    <row r="13336" x14ac:dyDescent="0.2"/>
    <row r="13337" x14ac:dyDescent="0.2"/>
    <row r="13338" x14ac:dyDescent="0.2"/>
    <row r="13339" x14ac:dyDescent="0.2"/>
    <row r="13340" x14ac:dyDescent="0.2"/>
    <row r="13341" x14ac:dyDescent="0.2"/>
    <row r="13342" x14ac:dyDescent="0.2"/>
    <row r="13343" x14ac:dyDescent="0.2"/>
    <row r="13344" x14ac:dyDescent="0.2"/>
    <row r="13345" x14ac:dyDescent="0.2"/>
    <row r="13346" x14ac:dyDescent="0.2"/>
    <row r="13347" x14ac:dyDescent="0.2"/>
    <row r="13348" x14ac:dyDescent="0.2"/>
    <row r="13349" x14ac:dyDescent="0.2"/>
    <row r="13350" x14ac:dyDescent="0.2"/>
    <row r="13351" x14ac:dyDescent="0.2"/>
    <row r="13352" x14ac:dyDescent="0.2"/>
    <row r="13353" x14ac:dyDescent="0.2"/>
    <row r="13354" x14ac:dyDescent="0.2"/>
    <row r="13355" x14ac:dyDescent="0.2"/>
    <row r="13356" x14ac:dyDescent="0.2"/>
    <row r="13357" x14ac:dyDescent="0.2"/>
    <row r="13358" x14ac:dyDescent="0.2"/>
    <row r="13359" x14ac:dyDescent="0.2"/>
    <row r="13360" x14ac:dyDescent="0.2"/>
    <row r="13361" x14ac:dyDescent="0.2"/>
    <row r="13362" x14ac:dyDescent="0.2"/>
    <row r="13363" x14ac:dyDescent="0.2"/>
    <row r="13364" x14ac:dyDescent="0.2"/>
    <row r="13365" x14ac:dyDescent="0.2"/>
    <row r="13366" x14ac:dyDescent="0.2"/>
    <row r="13367" x14ac:dyDescent="0.2"/>
    <row r="13368" x14ac:dyDescent="0.2"/>
    <row r="13369" x14ac:dyDescent="0.2"/>
    <row r="13370" x14ac:dyDescent="0.2"/>
    <row r="13371" x14ac:dyDescent="0.2"/>
    <row r="13372" x14ac:dyDescent="0.2"/>
    <row r="13373" x14ac:dyDescent="0.2"/>
    <row r="13374" x14ac:dyDescent="0.2"/>
    <row r="13375" x14ac:dyDescent="0.2"/>
    <row r="13376" x14ac:dyDescent="0.2"/>
    <row r="13377" x14ac:dyDescent="0.2"/>
    <row r="13378" x14ac:dyDescent="0.2"/>
    <row r="13379" x14ac:dyDescent="0.2"/>
    <row r="13380" x14ac:dyDescent="0.2"/>
    <row r="13381" x14ac:dyDescent="0.2"/>
    <row r="13382" x14ac:dyDescent="0.2"/>
    <row r="13383" x14ac:dyDescent="0.2"/>
    <row r="13384" x14ac:dyDescent="0.2"/>
    <row r="13385" x14ac:dyDescent="0.2"/>
    <row r="13386" x14ac:dyDescent="0.2"/>
    <row r="13387" x14ac:dyDescent="0.2"/>
    <row r="13388" x14ac:dyDescent="0.2"/>
    <row r="13389" x14ac:dyDescent="0.2"/>
    <row r="13390" x14ac:dyDescent="0.2"/>
    <row r="13391" x14ac:dyDescent="0.2"/>
    <row r="13392" x14ac:dyDescent="0.2"/>
    <row r="13393" x14ac:dyDescent="0.2"/>
    <row r="13394" x14ac:dyDescent="0.2"/>
    <row r="13395" x14ac:dyDescent="0.2"/>
    <row r="13396" x14ac:dyDescent="0.2"/>
    <row r="13397" x14ac:dyDescent="0.2"/>
    <row r="13398" x14ac:dyDescent="0.2"/>
    <row r="13399" x14ac:dyDescent="0.2"/>
    <row r="13400" x14ac:dyDescent="0.2"/>
    <row r="13401" x14ac:dyDescent="0.2"/>
    <row r="13402" x14ac:dyDescent="0.2"/>
    <row r="13403" x14ac:dyDescent="0.2"/>
    <row r="13404" x14ac:dyDescent="0.2"/>
    <row r="13405" x14ac:dyDescent="0.2"/>
    <row r="13406" x14ac:dyDescent="0.2"/>
    <row r="13407" x14ac:dyDescent="0.2"/>
    <row r="13408" x14ac:dyDescent="0.2"/>
    <row r="13409" x14ac:dyDescent="0.2"/>
    <row r="13410" x14ac:dyDescent="0.2"/>
    <row r="13411" x14ac:dyDescent="0.2"/>
    <row r="13412" x14ac:dyDescent="0.2"/>
    <row r="13413" x14ac:dyDescent="0.2"/>
    <row r="13414" x14ac:dyDescent="0.2"/>
    <row r="13415" x14ac:dyDescent="0.2"/>
    <row r="13416" x14ac:dyDescent="0.2"/>
    <row r="13417" x14ac:dyDescent="0.2"/>
    <row r="13418" x14ac:dyDescent="0.2"/>
    <row r="13419" x14ac:dyDescent="0.2"/>
    <row r="13420" x14ac:dyDescent="0.2"/>
    <row r="13421" x14ac:dyDescent="0.2"/>
    <row r="13422" x14ac:dyDescent="0.2"/>
    <row r="13423" x14ac:dyDescent="0.2"/>
    <row r="13424" x14ac:dyDescent="0.2"/>
    <row r="13425" x14ac:dyDescent="0.2"/>
    <row r="13426" x14ac:dyDescent="0.2"/>
    <row r="13427" x14ac:dyDescent="0.2"/>
    <row r="13428" x14ac:dyDescent="0.2"/>
    <row r="13429" x14ac:dyDescent="0.2"/>
    <row r="13430" x14ac:dyDescent="0.2"/>
    <row r="13431" x14ac:dyDescent="0.2"/>
    <row r="13432" x14ac:dyDescent="0.2"/>
    <row r="13433" x14ac:dyDescent="0.2"/>
    <row r="13434" x14ac:dyDescent="0.2"/>
    <row r="13435" x14ac:dyDescent="0.2"/>
    <row r="13436" x14ac:dyDescent="0.2"/>
    <row r="13437" x14ac:dyDescent="0.2"/>
    <row r="13438" x14ac:dyDescent="0.2"/>
    <row r="13439" x14ac:dyDescent="0.2"/>
    <row r="13440" x14ac:dyDescent="0.2"/>
    <row r="13441" x14ac:dyDescent="0.2"/>
    <row r="13442" x14ac:dyDescent="0.2"/>
    <row r="13443" x14ac:dyDescent="0.2"/>
    <row r="13444" x14ac:dyDescent="0.2"/>
    <row r="13445" x14ac:dyDescent="0.2"/>
    <row r="13446" x14ac:dyDescent="0.2"/>
    <row r="13447" x14ac:dyDescent="0.2"/>
    <row r="13448" x14ac:dyDescent="0.2"/>
    <row r="13449" x14ac:dyDescent="0.2"/>
    <row r="13450" x14ac:dyDescent="0.2"/>
    <row r="13451" x14ac:dyDescent="0.2"/>
    <row r="13452" x14ac:dyDescent="0.2"/>
    <row r="13453" x14ac:dyDescent="0.2"/>
    <row r="13454" x14ac:dyDescent="0.2"/>
    <row r="13455" x14ac:dyDescent="0.2"/>
    <row r="13456" x14ac:dyDescent="0.2"/>
    <row r="13457" x14ac:dyDescent="0.2"/>
    <row r="13458" x14ac:dyDescent="0.2"/>
    <row r="13459" x14ac:dyDescent="0.2"/>
    <row r="13460" x14ac:dyDescent="0.2"/>
    <row r="13461" x14ac:dyDescent="0.2"/>
    <row r="13462" x14ac:dyDescent="0.2"/>
    <row r="13463" x14ac:dyDescent="0.2"/>
    <row r="13464" x14ac:dyDescent="0.2"/>
    <row r="13465" x14ac:dyDescent="0.2"/>
    <row r="13466" x14ac:dyDescent="0.2"/>
    <row r="13467" x14ac:dyDescent="0.2"/>
    <row r="13468" x14ac:dyDescent="0.2"/>
    <row r="13469" x14ac:dyDescent="0.2"/>
    <row r="13470" x14ac:dyDescent="0.2"/>
    <row r="13471" x14ac:dyDescent="0.2"/>
    <row r="13472" x14ac:dyDescent="0.2"/>
    <row r="13473" x14ac:dyDescent="0.2"/>
    <row r="13474" x14ac:dyDescent="0.2"/>
    <row r="13475" x14ac:dyDescent="0.2"/>
    <row r="13476" x14ac:dyDescent="0.2"/>
    <row r="13477" x14ac:dyDescent="0.2"/>
    <row r="13478" x14ac:dyDescent="0.2"/>
    <row r="13479" x14ac:dyDescent="0.2"/>
    <row r="13480" x14ac:dyDescent="0.2"/>
    <row r="13481" x14ac:dyDescent="0.2"/>
    <row r="13482" x14ac:dyDescent="0.2"/>
    <row r="13483" x14ac:dyDescent="0.2"/>
    <row r="13484" x14ac:dyDescent="0.2"/>
    <row r="13485" x14ac:dyDescent="0.2"/>
    <row r="13486" x14ac:dyDescent="0.2"/>
    <row r="13487" x14ac:dyDescent="0.2"/>
    <row r="13488" x14ac:dyDescent="0.2"/>
    <row r="13489" x14ac:dyDescent="0.2"/>
    <row r="13490" x14ac:dyDescent="0.2"/>
    <row r="13491" x14ac:dyDescent="0.2"/>
    <row r="13492" x14ac:dyDescent="0.2"/>
    <row r="13493" x14ac:dyDescent="0.2"/>
    <row r="13494" x14ac:dyDescent="0.2"/>
    <row r="13495" x14ac:dyDescent="0.2"/>
    <row r="13496" x14ac:dyDescent="0.2"/>
    <row r="13497" x14ac:dyDescent="0.2"/>
    <row r="13498" x14ac:dyDescent="0.2"/>
    <row r="13499" x14ac:dyDescent="0.2"/>
    <row r="13500" x14ac:dyDescent="0.2"/>
    <row r="13501" x14ac:dyDescent="0.2"/>
    <row r="13502" x14ac:dyDescent="0.2"/>
    <row r="13503" x14ac:dyDescent="0.2"/>
    <row r="13504" x14ac:dyDescent="0.2"/>
    <row r="13505" x14ac:dyDescent="0.2"/>
    <row r="13506" x14ac:dyDescent="0.2"/>
    <row r="13507" x14ac:dyDescent="0.2"/>
    <row r="13508" x14ac:dyDescent="0.2"/>
    <row r="13509" x14ac:dyDescent="0.2"/>
    <row r="13510" x14ac:dyDescent="0.2"/>
    <row r="13511" x14ac:dyDescent="0.2"/>
    <row r="13512" x14ac:dyDescent="0.2"/>
    <row r="13513" x14ac:dyDescent="0.2"/>
    <row r="13514" x14ac:dyDescent="0.2"/>
    <row r="13515" x14ac:dyDescent="0.2"/>
    <row r="13516" x14ac:dyDescent="0.2"/>
    <row r="13517" x14ac:dyDescent="0.2"/>
    <row r="13518" x14ac:dyDescent="0.2"/>
    <row r="13519" x14ac:dyDescent="0.2"/>
    <row r="13520" x14ac:dyDescent="0.2"/>
    <row r="13521" x14ac:dyDescent="0.2"/>
    <row r="13522" x14ac:dyDescent="0.2"/>
    <row r="13523" x14ac:dyDescent="0.2"/>
    <row r="13524" x14ac:dyDescent="0.2"/>
    <row r="13525" x14ac:dyDescent="0.2"/>
    <row r="13526" x14ac:dyDescent="0.2"/>
    <row r="13527" x14ac:dyDescent="0.2"/>
    <row r="13528" x14ac:dyDescent="0.2"/>
    <row r="13529" x14ac:dyDescent="0.2"/>
    <row r="13530" x14ac:dyDescent="0.2"/>
    <row r="13531" x14ac:dyDescent="0.2"/>
    <row r="13532" x14ac:dyDescent="0.2"/>
    <row r="13533" x14ac:dyDescent="0.2"/>
    <row r="13534" x14ac:dyDescent="0.2"/>
    <row r="13535" x14ac:dyDescent="0.2"/>
    <row r="13536" x14ac:dyDescent="0.2"/>
    <row r="13537" x14ac:dyDescent="0.2"/>
    <row r="13538" x14ac:dyDescent="0.2"/>
    <row r="13539" x14ac:dyDescent="0.2"/>
    <row r="13540" x14ac:dyDescent="0.2"/>
    <row r="13541" x14ac:dyDescent="0.2"/>
    <row r="13542" x14ac:dyDescent="0.2"/>
    <row r="13543" x14ac:dyDescent="0.2"/>
    <row r="13544" x14ac:dyDescent="0.2"/>
    <row r="13545" x14ac:dyDescent="0.2"/>
    <row r="13546" x14ac:dyDescent="0.2"/>
    <row r="13547" x14ac:dyDescent="0.2"/>
    <row r="13548" x14ac:dyDescent="0.2"/>
    <row r="13549" x14ac:dyDescent="0.2"/>
    <row r="13550" x14ac:dyDescent="0.2"/>
    <row r="13551" x14ac:dyDescent="0.2"/>
    <row r="13552" x14ac:dyDescent="0.2"/>
    <row r="13553" x14ac:dyDescent="0.2"/>
    <row r="13554" x14ac:dyDescent="0.2"/>
    <row r="13555" x14ac:dyDescent="0.2"/>
    <row r="13556" x14ac:dyDescent="0.2"/>
    <row r="13557" x14ac:dyDescent="0.2"/>
    <row r="13558" x14ac:dyDescent="0.2"/>
    <row r="13559" x14ac:dyDescent="0.2"/>
    <row r="13560" x14ac:dyDescent="0.2"/>
    <row r="13561" x14ac:dyDescent="0.2"/>
    <row r="13562" x14ac:dyDescent="0.2"/>
    <row r="13563" x14ac:dyDescent="0.2"/>
    <row r="13564" x14ac:dyDescent="0.2"/>
    <row r="13565" x14ac:dyDescent="0.2"/>
    <row r="13566" x14ac:dyDescent="0.2"/>
    <row r="13567" x14ac:dyDescent="0.2"/>
    <row r="13568" x14ac:dyDescent="0.2"/>
    <row r="13569" x14ac:dyDescent="0.2"/>
    <row r="13570" x14ac:dyDescent="0.2"/>
    <row r="13571" x14ac:dyDescent="0.2"/>
    <row r="13572" x14ac:dyDescent="0.2"/>
    <row r="13573" x14ac:dyDescent="0.2"/>
    <row r="13574" x14ac:dyDescent="0.2"/>
    <row r="13575" x14ac:dyDescent="0.2"/>
    <row r="13576" x14ac:dyDescent="0.2"/>
    <row r="13577" x14ac:dyDescent="0.2"/>
    <row r="13578" x14ac:dyDescent="0.2"/>
    <row r="13579" x14ac:dyDescent="0.2"/>
    <row r="13580" x14ac:dyDescent="0.2"/>
    <row r="13581" x14ac:dyDescent="0.2"/>
    <row r="13582" x14ac:dyDescent="0.2"/>
    <row r="13583" x14ac:dyDescent="0.2"/>
    <row r="13584" x14ac:dyDescent="0.2"/>
    <row r="13585" x14ac:dyDescent="0.2"/>
    <row r="13586" x14ac:dyDescent="0.2"/>
    <row r="13587" x14ac:dyDescent="0.2"/>
    <row r="13588" x14ac:dyDescent="0.2"/>
    <row r="13589" x14ac:dyDescent="0.2"/>
    <row r="13590" x14ac:dyDescent="0.2"/>
    <row r="13591" x14ac:dyDescent="0.2"/>
    <row r="13592" x14ac:dyDescent="0.2"/>
    <row r="13593" x14ac:dyDescent="0.2"/>
    <row r="13594" x14ac:dyDescent="0.2"/>
    <row r="13595" x14ac:dyDescent="0.2"/>
    <row r="13596" x14ac:dyDescent="0.2"/>
    <row r="13597" x14ac:dyDescent="0.2"/>
    <row r="13598" x14ac:dyDescent="0.2"/>
    <row r="13599" x14ac:dyDescent="0.2"/>
    <row r="13600" x14ac:dyDescent="0.2"/>
    <row r="13601" x14ac:dyDescent="0.2"/>
    <row r="13602" x14ac:dyDescent="0.2"/>
    <row r="13603" x14ac:dyDescent="0.2"/>
    <row r="13604" x14ac:dyDescent="0.2"/>
    <row r="13605" x14ac:dyDescent="0.2"/>
    <row r="13606" x14ac:dyDescent="0.2"/>
    <row r="13607" x14ac:dyDescent="0.2"/>
    <row r="13608" x14ac:dyDescent="0.2"/>
    <row r="13609" x14ac:dyDescent="0.2"/>
    <row r="13610" x14ac:dyDescent="0.2"/>
    <row r="13611" x14ac:dyDescent="0.2"/>
    <row r="13612" x14ac:dyDescent="0.2"/>
    <row r="13613" x14ac:dyDescent="0.2"/>
    <row r="13614" x14ac:dyDescent="0.2"/>
    <row r="13615" x14ac:dyDescent="0.2"/>
    <row r="13616" x14ac:dyDescent="0.2"/>
    <row r="13617" x14ac:dyDescent="0.2"/>
    <row r="13618" x14ac:dyDescent="0.2"/>
    <row r="13619" x14ac:dyDescent="0.2"/>
    <row r="13620" x14ac:dyDescent="0.2"/>
    <row r="13621" x14ac:dyDescent="0.2"/>
    <row r="13622" x14ac:dyDescent="0.2"/>
    <row r="13623" x14ac:dyDescent="0.2"/>
    <row r="13624" x14ac:dyDescent="0.2"/>
    <row r="13625" x14ac:dyDescent="0.2"/>
    <row r="13626" x14ac:dyDescent="0.2"/>
    <row r="13627" x14ac:dyDescent="0.2"/>
    <row r="13628" x14ac:dyDescent="0.2"/>
    <row r="13629" x14ac:dyDescent="0.2"/>
    <row r="13630" x14ac:dyDescent="0.2"/>
    <row r="13631" x14ac:dyDescent="0.2"/>
    <row r="13632" x14ac:dyDescent="0.2"/>
    <row r="13633" x14ac:dyDescent="0.2"/>
    <row r="13634" x14ac:dyDescent="0.2"/>
    <row r="13635" x14ac:dyDescent="0.2"/>
    <row r="13636" x14ac:dyDescent="0.2"/>
    <row r="13637" x14ac:dyDescent="0.2"/>
    <row r="13638" x14ac:dyDescent="0.2"/>
    <row r="13639" x14ac:dyDescent="0.2"/>
    <row r="13640" x14ac:dyDescent="0.2"/>
    <row r="13641" x14ac:dyDescent="0.2"/>
    <row r="13642" x14ac:dyDescent="0.2"/>
    <row r="13643" x14ac:dyDescent="0.2"/>
    <row r="13644" x14ac:dyDescent="0.2"/>
    <row r="13645" x14ac:dyDescent="0.2"/>
    <row r="13646" x14ac:dyDescent="0.2"/>
    <row r="13647" x14ac:dyDescent="0.2"/>
    <row r="13648" x14ac:dyDescent="0.2"/>
    <row r="13649" x14ac:dyDescent="0.2"/>
    <row r="13650" x14ac:dyDescent="0.2"/>
    <row r="13651" x14ac:dyDescent="0.2"/>
    <row r="13652" x14ac:dyDescent="0.2"/>
    <row r="13653" x14ac:dyDescent="0.2"/>
    <row r="13654" x14ac:dyDescent="0.2"/>
    <row r="13655" x14ac:dyDescent="0.2"/>
    <row r="13656" x14ac:dyDescent="0.2"/>
    <row r="13657" x14ac:dyDescent="0.2"/>
    <row r="13658" x14ac:dyDescent="0.2"/>
    <row r="13659" x14ac:dyDescent="0.2"/>
    <row r="13660" x14ac:dyDescent="0.2"/>
    <row r="13661" x14ac:dyDescent="0.2"/>
    <row r="13662" x14ac:dyDescent="0.2"/>
    <row r="13663" x14ac:dyDescent="0.2"/>
    <row r="13664" x14ac:dyDescent="0.2"/>
    <row r="13665" x14ac:dyDescent="0.2"/>
    <row r="13666" x14ac:dyDescent="0.2"/>
    <row r="13667" x14ac:dyDescent="0.2"/>
    <row r="13668" x14ac:dyDescent="0.2"/>
    <row r="13669" x14ac:dyDescent="0.2"/>
    <row r="13670" x14ac:dyDescent="0.2"/>
    <row r="13671" x14ac:dyDescent="0.2"/>
    <row r="13672" x14ac:dyDescent="0.2"/>
    <row r="13673" x14ac:dyDescent="0.2"/>
    <row r="13674" x14ac:dyDescent="0.2"/>
    <row r="13675" x14ac:dyDescent="0.2"/>
    <row r="13676" x14ac:dyDescent="0.2"/>
    <row r="13677" x14ac:dyDescent="0.2"/>
    <row r="13678" x14ac:dyDescent="0.2"/>
    <row r="13679" x14ac:dyDescent="0.2"/>
    <row r="13680" x14ac:dyDescent="0.2"/>
    <row r="13681" x14ac:dyDescent="0.2"/>
    <row r="13682" x14ac:dyDescent="0.2"/>
    <row r="13683" x14ac:dyDescent="0.2"/>
    <row r="13684" x14ac:dyDescent="0.2"/>
    <row r="13685" x14ac:dyDescent="0.2"/>
    <row r="13686" x14ac:dyDescent="0.2"/>
    <row r="13687" x14ac:dyDescent="0.2"/>
    <row r="13688" x14ac:dyDescent="0.2"/>
    <row r="13689" x14ac:dyDescent="0.2"/>
    <row r="13690" x14ac:dyDescent="0.2"/>
    <row r="13691" x14ac:dyDescent="0.2"/>
    <row r="13692" x14ac:dyDescent="0.2"/>
    <row r="13693" x14ac:dyDescent="0.2"/>
    <row r="13694" x14ac:dyDescent="0.2"/>
    <row r="13695" x14ac:dyDescent="0.2"/>
    <row r="13696" x14ac:dyDescent="0.2"/>
    <row r="13697" x14ac:dyDescent="0.2"/>
    <row r="13698" x14ac:dyDescent="0.2"/>
    <row r="13699" x14ac:dyDescent="0.2"/>
    <row r="13700" x14ac:dyDescent="0.2"/>
    <row r="13701" x14ac:dyDescent="0.2"/>
    <row r="13702" x14ac:dyDescent="0.2"/>
    <row r="13703" x14ac:dyDescent="0.2"/>
    <row r="13704" x14ac:dyDescent="0.2"/>
    <row r="13705" x14ac:dyDescent="0.2"/>
    <row r="13706" x14ac:dyDescent="0.2"/>
    <row r="13707" x14ac:dyDescent="0.2"/>
    <row r="13708" x14ac:dyDescent="0.2"/>
    <row r="13709" x14ac:dyDescent="0.2"/>
    <row r="13710" x14ac:dyDescent="0.2"/>
    <row r="13711" x14ac:dyDescent="0.2"/>
    <row r="13712" x14ac:dyDescent="0.2"/>
    <row r="13713" x14ac:dyDescent="0.2"/>
    <row r="13714" x14ac:dyDescent="0.2"/>
    <row r="13715" x14ac:dyDescent="0.2"/>
    <row r="13716" x14ac:dyDescent="0.2"/>
    <row r="13717" x14ac:dyDescent="0.2"/>
    <row r="13718" x14ac:dyDescent="0.2"/>
    <row r="13719" x14ac:dyDescent="0.2"/>
    <row r="13720" x14ac:dyDescent="0.2"/>
    <row r="13721" x14ac:dyDescent="0.2"/>
    <row r="13722" x14ac:dyDescent="0.2"/>
    <row r="13723" x14ac:dyDescent="0.2"/>
    <row r="13724" x14ac:dyDescent="0.2"/>
    <row r="13725" x14ac:dyDescent="0.2"/>
    <row r="13726" x14ac:dyDescent="0.2"/>
    <row r="13727" x14ac:dyDescent="0.2"/>
    <row r="13728" x14ac:dyDescent="0.2"/>
    <row r="13729" x14ac:dyDescent="0.2"/>
    <row r="13730" x14ac:dyDescent="0.2"/>
    <row r="13731" x14ac:dyDescent="0.2"/>
    <row r="13732" x14ac:dyDescent="0.2"/>
    <row r="13733" x14ac:dyDescent="0.2"/>
    <row r="13734" x14ac:dyDescent="0.2"/>
    <row r="13735" x14ac:dyDescent="0.2"/>
    <row r="13736" x14ac:dyDescent="0.2"/>
    <row r="13737" x14ac:dyDescent="0.2"/>
    <row r="13738" x14ac:dyDescent="0.2"/>
    <row r="13739" x14ac:dyDescent="0.2"/>
    <row r="13740" x14ac:dyDescent="0.2"/>
    <row r="13741" x14ac:dyDescent="0.2"/>
    <row r="13742" x14ac:dyDescent="0.2"/>
    <row r="13743" x14ac:dyDescent="0.2"/>
    <row r="13744" x14ac:dyDescent="0.2"/>
    <row r="13745" x14ac:dyDescent="0.2"/>
    <row r="13746" x14ac:dyDescent="0.2"/>
    <row r="13747" x14ac:dyDescent="0.2"/>
    <row r="13748" x14ac:dyDescent="0.2"/>
    <row r="13749" x14ac:dyDescent="0.2"/>
    <row r="13750" x14ac:dyDescent="0.2"/>
    <row r="13751" x14ac:dyDescent="0.2"/>
    <row r="13752" x14ac:dyDescent="0.2"/>
    <row r="13753" x14ac:dyDescent="0.2"/>
    <row r="13754" x14ac:dyDescent="0.2"/>
    <row r="13755" x14ac:dyDescent="0.2"/>
    <row r="13756" x14ac:dyDescent="0.2"/>
    <row r="13757" x14ac:dyDescent="0.2"/>
    <row r="13758" x14ac:dyDescent="0.2"/>
    <row r="13759" x14ac:dyDescent="0.2"/>
    <row r="13760" x14ac:dyDescent="0.2"/>
    <row r="13761" x14ac:dyDescent="0.2"/>
    <row r="13762" x14ac:dyDescent="0.2"/>
    <row r="13763" x14ac:dyDescent="0.2"/>
    <row r="13764" x14ac:dyDescent="0.2"/>
    <row r="13765" x14ac:dyDescent="0.2"/>
    <row r="13766" x14ac:dyDescent="0.2"/>
    <row r="13767" x14ac:dyDescent="0.2"/>
    <row r="13768" x14ac:dyDescent="0.2"/>
    <row r="13769" x14ac:dyDescent="0.2"/>
    <row r="13770" x14ac:dyDescent="0.2"/>
    <row r="13771" x14ac:dyDescent="0.2"/>
    <row r="13772" x14ac:dyDescent="0.2"/>
    <row r="13773" x14ac:dyDescent="0.2"/>
    <row r="13774" x14ac:dyDescent="0.2"/>
    <row r="13775" x14ac:dyDescent="0.2"/>
    <row r="13776" x14ac:dyDescent="0.2"/>
    <row r="13777" x14ac:dyDescent="0.2"/>
    <row r="13778" x14ac:dyDescent="0.2"/>
    <row r="13779" x14ac:dyDescent="0.2"/>
    <row r="13780" x14ac:dyDescent="0.2"/>
    <row r="13781" x14ac:dyDescent="0.2"/>
    <row r="13782" x14ac:dyDescent="0.2"/>
    <row r="13783" x14ac:dyDescent="0.2"/>
    <row r="13784" x14ac:dyDescent="0.2"/>
    <row r="13785" x14ac:dyDescent="0.2"/>
    <row r="13786" x14ac:dyDescent="0.2"/>
    <row r="13787" x14ac:dyDescent="0.2"/>
    <row r="13788" x14ac:dyDescent="0.2"/>
    <row r="13789" x14ac:dyDescent="0.2"/>
    <row r="13790" x14ac:dyDescent="0.2"/>
    <row r="13791" x14ac:dyDescent="0.2"/>
    <row r="13792" x14ac:dyDescent="0.2"/>
    <row r="13793" x14ac:dyDescent="0.2"/>
    <row r="13794" x14ac:dyDescent="0.2"/>
    <row r="13795" x14ac:dyDescent="0.2"/>
    <row r="13796" x14ac:dyDescent="0.2"/>
    <row r="13797" x14ac:dyDescent="0.2"/>
    <row r="13798" x14ac:dyDescent="0.2"/>
    <row r="13799" x14ac:dyDescent="0.2"/>
    <row r="13800" x14ac:dyDescent="0.2"/>
    <row r="13801" x14ac:dyDescent="0.2"/>
    <row r="13802" x14ac:dyDescent="0.2"/>
    <row r="13803" x14ac:dyDescent="0.2"/>
    <row r="13804" x14ac:dyDescent="0.2"/>
    <row r="13805" x14ac:dyDescent="0.2"/>
    <row r="13806" x14ac:dyDescent="0.2"/>
    <row r="13807" x14ac:dyDescent="0.2"/>
    <row r="13808" x14ac:dyDescent="0.2"/>
    <row r="13809" x14ac:dyDescent="0.2"/>
    <row r="13810" x14ac:dyDescent="0.2"/>
    <row r="13811" x14ac:dyDescent="0.2"/>
    <row r="13812" x14ac:dyDescent="0.2"/>
    <row r="13813" x14ac:dyDescent="0.2"/>
    <row r="13814" x14ac:dyDescent="0.2"/>
    <row r="13815" x14ac:dyDescent="0.2"/>
    <row r="13816" x14ac:dyDescent="0.2"/>
    <row r="13817" x14ac:dyDescent="0.2"/>
    <row r="13818" x14ac:dyDescent="0.2"/>
    <row r="13819" x14ac:dyDescent="0.2"/>
    <row r="13820" x14ac:dyDescent="0.2"/>
    <row r="13821" x14ac:dyDescent="0.2"/>
    <row r="13822" x14ac:dyDescent="0.2"/>
    <row r="13823" x14ac:dyDescent="0.2"/>
    <row r="13824" x14ac:dyDescent="0.2"/>
    <row r="13825" x14ac:dyDescent="0.2"/>
    <row r="13826" x14ac:dyDescent="0.2"/>
    <row r="13827" x14ac:dyDescent="0.2"/>
    <row r="13828" x14ac:dyDescent="0.2"/>
    <row r="13829" x14ac:dyDescent="0.2"/>
    <row r="13830" x14ac:dyDescent="0.2"/>
    <row r="13831" x14ac:dyDescent="0.2"/>
    <row r="13832" x14ac:dyDescent="0.2"/>
    <row r="13833" x14ac:dyDescent="0.2"/>
    <row r="13834" x14ac:dyDescent="0.2"/>
    <row r="13835" x14ac:dyDescent="0.2"/>
    <row r="13836" x14ac:dyDescent="0.2"/>
    <row r="13837" x14ac:dyDescent="0.2"/>
    <row r="13838" x14ac:dyDescent="0.2"/>
    <row r="13839" x14ac:dyDescent="0.2"/>
    <row r="13840" x14ac:dyDescent="0.2"/>
    <row r="13841" x14ac:dyDescent="0.2"/>
    <row r="13842" x14ac:dyDescent="0.2"/>
    <row r="13843" x14ac:dyDescent="0.2"/>
    <row r="13844" x14ac:dyDescent="0.2"/>
    <row r="13845" x14ac:dyDescent="0.2"/>
    <row r="13846" x14ac:dyDescent="0.2"/>
    <row r="13847" x14ac:dyDescent="0.2"/>
    <row r="13848" x14ac:dyDescent="0.2"/>
    <row r="13849" x14ac:dyDescent="0.2"/>
    <row r="13850" x14ac:dyDescent="0.2"/>
    <row r="13851" x14ac:dyDescent="0.2"/>
    <row r="13852" x14ac:dyDescent="0.2"/>
    <row r="13853" x14ac:dyDescent="0.2"/>
    <row r="13854" x14ac:dyDescent="0.2"/>
    <row r="13855" x14ac:dyDescent="0.2"/>
    <row r="13856" x14ac:dyDescent="0.2"/>
    <row r="13857" x14ac:dyDescent="0.2"/>
    <row r="13858" x14ac:dyDescent="0.2"/>
    <row r="13859" x14ac:dyDescent="0.2"/>
    <row r="13860" x14ac:dyDescent="0.2"/>
    <row r="13861" x14ac:dyDescent="0.2"/>
    <row r="13862" x14ac:dyDescent="0.2"/>
    <row r="13863" x14ac:dyDescent="0.2"/>
    <row r="13864" x14ac:dyDescent="0.2"/>
    <row r="13865" x14ac:dyDescent="0.2"/>
    <row r="13866" x14ac:dyDescent="0.2"/>
    <row r="13867" x14ac:dyDescent="0.2"/>
    <row r="13868" x14ac:dyDescent="0.2"/>
    <row r="13869" x14ac:dyDescent="0.2"/>
    <row r="13870" x14ac:dyDescent="0.2"/>
    <row r="13871" x14ac:dyDescent="0.2"/>
    <row r="13872" x14ac:dyDescent="0.2"/>
    <row r="13873" x14ac:dyDescent="0.2"/>
    <row r="13874" x14ac:dyDescent="0.2"/>
    <row r="13875" x14ac:dyDescent="0.2"/>
    <row r="13876" x14ac:dyDescent="0.2"/>
    <row r="13877" x14ac:dyDescent="0.2"/>
    <row r="13878" x14ac:dyDescent="0.2"/>
    <row r="13879" x14ac:dyDescent="0.2"/>
    <row r="13880" x14ac:dyDescent="0.2"/>
    <row r="13881" x14ac:dyDescent="0.2"/>
    <row r="13882" x14ac:dyDescent="0.2"/>
    <row r="13883" x14ac:dyDescent="0.2"/>
    <row r="13884" x14ac:dyDescent="0.2"/>
    <row r="13885" x14ac:dyDescent="0.2"/>
    <row r="13886" x14ac:dyDescent="0.2"/>
    <row r="13887" x14ac:dyDescent="0.2"/>
    <row r="13888" x14ac:dyDescent="0.2"/>
    <row r="13889" x14ac:dyDescent="0.2"/>
    <row r="13890" x14ac:dyDescent="0.2"/>
    <row r="13891" x14ac:dyDescent="0.2"/>
    <row r="13892" x14ac:dyDescent="0.2"/>
    <row r="13893" x14ac:dyDescent="0.2"/>
    <row r="13894" x14ac:dyDescent="0.2"/>
    <row r="13895" x14ac:dyDescent="0.2"/>
    <row r="13896" x14ac:dyDescent="0.2"/>
    <row r="13897" x14ac:dyDescent="0.2"/>
    <row r="13898" x14ac:dyDescent="0.2"/>
    <row r="13899" x14ac:dyDescent="0.2"/>
    <row r="13900" x14ac:dyDescent="0.2"/>
    <row r="13901" x14ac:dyDescent="0.2"/>
    <row r="13902" x14ac:dyDescent="0.2"/>
    <row r="13903" x14ac:dyDescent="0.2"/>
    <row r="13904" x14ac:dyDescent="0.2"/>
    <row r="13905" x14ac:dyDescent="0.2"/>
    <row r="13906" x14ac:dyDescent="0.2"/>
    <row r="13907" x14ac:dyDescent="0.2"/>
    <row r="13908" x14ac:dyDescent="0.2"/>
    <row r="13909" x14ac:dyDescent="0.2"/>
    <row r="13910" x14ac:dyDescent="0.2"/>
    <row r="13911" x14ac:dyDescent="0.2"/>
    <row r="13912" x14ac:dyDescent="0.2"/>
    <row r="13913" x14ac:dyDescent="0.2"/>
    <row r="13914" x14ac:dyDescent="0.2"/>
    <row r="13915" x14ac:dyDescent="0.2"/>
    <row r="13916" x14ac:dyDescent="0.2"/>
    <row r="13917" x14ac:dyDescent="0.2"/>
    <row r="13918" x14ac:dyDescent="0.2"/>
    <row r="13919" x14ac:dyDescent="0.2"/>
    <row r="13920" x14ac:dyDescent="0.2"/>
    <row r="13921" x14ac:dyDescent="0.2"/>
    <row r="13922" x14ac:dyDescent="0.2"/>
    <row r="13923" x14ac:dyDescent="0.2"/>
    <row r="13924" x14ac:dyDescent="0.2"/>
    <row r="13925" x14ac:dyDescent="0.2"/>
    <row r="13926" x14ac:dyDescent="0.2"/>
    <row r="13927" x14ac:dyDescent="0.2"/>
    <row r="13928" x14ac:dyDescent="0.2"/>
    <row r="13929" x14ac:dyDescent="0.2"/>
    <row r="13930" x14ac:dyDescent="0.2"/>
    <row r="13931" x14ac:dyDescent="0.2"/>
    <row r="13932" x14ac:dyDescent="0.2"/>
    <row r="13933" x14ac:dyDescent="0.2"/>
    <row r="13934" x14ac:dyDescent="0.2"/>
    <row r="13935" x14ac:dyDescent="0.2"/>
    <row r="13936" x14ac:dyDescent="0.2"/>
    <row r="13937" x14ac:dyDescent="0.2"/>
    <row r="13938" x14ac:dyDescent="0.2"/>
    <row r="13939" x14ac:dyDescent="0.2"/>
    <row r="13940" x14ac:dyDescent="0.2"/>
    <row r="13941" x14ac:dyDescent="0.2"/>
    <row r="13942" x14ac:dyDescent="0.2"/>
    <row r="13943" x14ac:dyDescent="0.2"/>
    <row r="13944" x14ac:dyDescent="0.2"/>
    <row r="13945" x14ac:dyDescent="0.2"/>
    <row r="13946" x14ac:dyDescent="0.2"/>
    <row r="13947" x14ac:dyDescent="0.2"/>
    <row r="13948" x14ac:dyDescent="0.2"/>
    <row r="13949" x14ac:dyDescent="0.2"/>
    <row r="13950" x14ac:dyDescent="0.2"/>
    <row r="13951" x14ac:dyDescent="0.2"/>
    <row r="13952" x14ac:dyDescent="0.2"/>
    <row r="13953" x14ac:dyDescent="0.2"/>
    <row r="13954" x14ac:dyDescent="0.2"/>
    <row r="13955" x14ac:dyDescent="0.2"/>
    <row r="13956" x14ac:dyDescent="0.2"/>
    <row r="13957" x14ac:dyDescent="0.2"/>
    <row r="13958" x14ac:dyDescent="0.2"/>
    <row r="13959" x14ac:dyDescent="0.2"/>
    <row r="13960" x14ac:dyDescent="0.2"/>
    <row r="13961" x14ac:dyDescent="0.2"/>
    <row r="13962" x14ac:dyDescent="0.2"/>
    <row r="13963" x14ac:dyDescent="0.2"/>
    <row r="13964" x14ac:dyDescent="0.2"/>
    <row r="13965" x14ac:dyDescent="0.2"/>
    <row r="13966" x14ac:dyDescent="0.2"/>
    <row r="13967" x14ac:dyDescent="0.2"/>
    <row r="13968" x14ac:dyDescent="0.2"/>
    <row r="13969" x14ac:dyDescent="0.2"/>
    <row r="13970" x14ac:dyDescent="0.2"/>
    <row r="13971" x14ac:dyDescent="0.2"/>
    <row r="13972" x14ac:dyDescent="0.2"/>
    <row r="13973" x14ac:dyDescent="0.2"/>
    <row r="13974" x14ac:dyDescent="0.2"/>
    <row r="13975" x14ac:dyDescent="0.2"/>
    <row r="13976" x14ac:dyDescent="0.2"/>
    <row r="13977" x14ac:dyDescent="0.2"/>
    <row r="13978" x14ac:dyDescent="0.2"/>
    <row r="13979" x14ac:dyDescent="0.2"/>
    <row r="13980" x14ac:dyDescent="0.2"/>
    <row r="13981" x14ac:dyDescent="0.2"/>
    <row r="13982" x14ac:dyDescent="0.2"/>
    <row r="13983" x14ac:dyDescent="0.2"/>
    <row r="13984" x14ac:dyDescent="0.2"/>
    <row r="13985" x14ac:dyDescent="0.2"/>
    <row r="13986" x14ac:dyDescent="0.2"/>
    <row r="13987" x14ac:dyDescent="0.2"/>
    <row r="13988" x14ac:dyDescent="0.2"/>
    <row r="13989" x14ac:dyDescent="0.2"/>
    <row r="13990" x14ac:dyDescent="0.2"/>
    <row r="13991" x14ac:dyDescent="0.2"/>
    <row r="13992" x14ac:dyDescent="0.2"/>
    <row r="13993" x14ac:dyDescent="0.2"/>
    <row r="13994" x14ac:dyDescent="0.2"/>
    <row r="13995" x14ac:dyDescent="0.2"/>
    <row r="13996" x14ac:dyDescent="0.2"/>
    <row r="13997" x14ac:dyDescent="0.2"/>
    <row r="13998" x14ac:dyDescent="0.2"/>
    <row r="13999" x14ac:dyDescent="0.2"/>
    <row r="14000" x14ac:dyDescent="0.2"/>
    <row r="14001" x14ac:dyDescent="0.2"/>
    <row r="14002" x14ac:dyDescent="0.2"/>
    <row r="14003" x14ac:dyDescent="0.2"/>
    <row r="14004" x14ac:dyDescent="0.2"/>
    <row r="14005" x14ac:dyDescent="0.2"/>
    <row r="14006" x14ac:dyDescent="0.2"/>
    <row r="14007" x14ac:dyDescent="0.2"/>
    <row r="14008" x14ac:dyDescent="0.2"/>
    <row r="14009" x14ac:dyDescent="0.2"/>
    <row r="14010" x14ac:dyDescent="0.2"/>
    <row r="14011" x14ac:dyDescent="0.2"/>
    <row r="14012" x14ac:dyDescent="0.2"/>
    <row r="14013" x14ac:dyDescent="0.2"/>
    <row r="14014" x14ac:dyDescent="0.2"/>
    <row r="14015" x14ac:dyDescent="0.2"/>
    <row r="14016" x14ac:dyDescent="0.2"/>
    <row r="14017" x14ac:dyDescent="0.2"/>
    <row r="14018" x14ac:dyDescent="0.2"/>
    <row r="14019" x14ac:dyDescent="0.2"/>
    <row r="14020" x14ac:dyDescent="0.2"/>
    <row r="14021" x14ac:dyDescent="0.2"/>
    <row r="14022" x14ac:dyDescent="0.2"/>
    <row r="14023" x14ac:dyDescent="0.2"/>
    <row r="14024" x14ac:dyDescent="0.2"/>
    <row r="14025" x14ac:dyDescent="0.2"/>
    <row r="14026" x14ac:dyDescent="0.2"/>
    <row r="14027" x14ac:dyDescent="0.2"/>
    <row r="14028" x14ac:dyDescent="0.2"/>
    <row r="14029" x14ac:dyDescent="0.2"/>
    <row r="14030" x14ac:dyDescent="0.2"/>
    <row r="14031" x14ac:dyDescent="0.2"/>
    <row r="14032" x14ac:dyDescent="0.2"/>
    <row r="14033" x14ac:dyDescent="0.2"/>
    <row r="14034" x14ac:dyDescent="0.2"/>
    <row r="14035" x14ac:dyDescent="0.2"/>
    <row r="14036" x14ac:dyDescent="0.2"/>
    <row r="14037" x14ac:dyDescent="0.2"/>
    <row r="14038" x14ac:dyDescent="0.2"/>
    <row r="14039" x14ac:dyDescent="0.2"/>
    <row r="14040" x14ac:dyDescent="0.2"/>
    <row r="14041" x14ac:dyDescent="0.2"/>
    <row r="14042" x14ac:dyDescent="0.2"/>
    <row r="14043" x14ac:dyDescent="0.2"/>
    <row r="14044" x14ac:dyDescent="0.2"/>
    <row r="14045" x14ac:dyDescent="0.2"/>
    <row r="14046" x14ac:dyDescent="0.2"/>
    <row r="14047" x14ac:dyDescent="0.2"/>
    <row r="14048" x14ac:dyDescent="0.2"/>
    <row r="14049" x14ac:dyDescent="0.2"/>
    <row r="14050" x14ac:dyDescent="0.2"/>
    <row r="14051" x14ac:dyDescent="0.2"/>
    <row r="14052" x14ac:dyDescent="0.2"/>
    <row r="14053" x14ac:dyDescent="0.2"/>
    <row r="14054" x14ac:dyDescent="0.2"/>
    <row r="14055" x14ac:dyDescent="0.2"/>
    <row r="14056" x14ac:dyDescent="0.2"/>
    <row r="14057" x14ac:dyDescent="0.2"/>
    <row r="14058" x14ac:dyDescent="0.2"/>
    <row r="14059" x14ac:dyDescent="0.2"/>
    <row r="14060" x14ac:dyDescent="0.2"/>
    <row r="14061" x14ac:dyDescent="0.2"/>
    <row r="14062" x14ac:dyDescent="0.2"/>
    <row r="14063" x14ac:dyDescent="0.2"/>
    <row r="14064" x14ac:dyDescent="0.2"/>
    <row r="14065" x14ac:dyDescent="0.2"/>
    <row r="14066" x14ac:dyDescent="0.2"/>
    <row r="14067" x14ac:dyDescent="0.2"/>
    <row r="14068" x14ac:dyDescent="0.2"/>
    <row r="14069" x14ac:dyDescent="0.2"/>
    <row r="14070" x14ac:dyDescent="0.2"/>
    <row r="14071" x14ac:dyDescent="0.2"/>
    <row r="14072" x14ac:dyDescent="0.2"/>
    <row r="14073" x14ac:dyDescent="0.2"/>
    <row r="14074" x14ac:dyDescent="0.2"/>
    <row r="14075" x14ac:dyDescent="0.2"/>
    <row r="14076" x14ac:dyDescent="0.2"/>
    <row r="14077" x14ac:dyDescent="0.2"/>
    <row r="14078" x14ac:dyDescent="0.2"/>
    <row r="14079" x14ac:dyDescent="0.2"/>
    <row r="14080" x14ac:dyDescent="0.2"/>
    <row r="14081" x14ac:dyDescent="0.2"/>
    <row r="14082" x14ac:dyDescent="0.2"/>
    <row r="14083" x14ac:dyDescent="0.2"/>
    <row r="14084" x14ac:dyDescent="0.2"/>
    <row r="14085" x14ac:dyDescent="0.2"/>
    <row r="14086" x14ac:dyDescent="0.2"/>
    <row r="14087" x14ac:dyDescent="0.2"/>
    <row r="14088" x14ac:dyDescent="0.2"/>
    <row r="14089" x14ac:dyDescent="0.2"/>
    <row r="14090" x14ac:dyDescent="0.2"/>
    <row r="14091" x14ac:dyDescent="0.2"/>
    <row r="14092" x14ac:dyDescent="0.2"/>
    <row r="14093" x14ac:dyDescent="0.2"/>
    <row r="14094" x14ac:dyDescent="0.2"/>
    <row r="14095" x14ac:dyDescent="0.2"/>
    <row r="14096" x14ac:dyDescent="0.2"/>
    <row r="14097" x14ac:dyDescent="0.2"/>
    <row r="14098" x14ac:dyDescent="0.2"/>
    <row r="14099" x14ac:dyDescent="0.2"/>
    <row r="14100" x14ac:dyDescent="0.2"/>
    <row r="14101" x14ac:dyDescent="0.2"/>
    <row r="14102" x14ac:dyDescent="0.2"/>
    <row r="14103" x14ac:dyDescent="0.2"/>
    <row r="14104" x14ac:dyDescent="0.2"/>
    <row r="14105" x14ac:dyDescent="0.2"/>
    <row r="14106" x14ac:dyDescent="0.2"/>
    <row r="14107" x14ac:dyDescent="0.2"/>
    <row r="14108" x14ac:dyDescent="0.2"/>
    <row r="14109" x14ac:dyDescent="0.2"/>
    <row r="14110" x14ac:dyDescent="0.2"/>
    <row r="14111" x14ac:dyDescent="0.2"/>
    <row r="14112" x14ac:dyDescent="0.2"/>
    <row r="14113" x14ac:dyDescent="0.2"/>
    <row r="14114" x14ac:dyDescent="0.2"/>
    <row r="14115" x14ac:dyDescent="0.2"/>
    <row r="14116" x14ac:dyDescent="0.2"/>
    <row r="14117" x14ac:dyDescent="0.2"/>
    <row r="14118" x14ac:dyDescent="0.2"/>
    <row r="14119" x14ac:dyDescent="0.2"/>
    <row r="14120" x14ac:dyDescent="0.2"/>
    <row r="14121" x14ac:dyDescent="0.2"/>
    <row r="14122" x14ac:dyDescent="0.2"/>
    <row r="14123" x14ac:dyDescent="0.2"/>
    <row r="14124" x14ac:dyDescent="0.2"/>
    <row r="14125" x14ac:dyDescent="0.2"/>
    <row r="14126" x14ac:dyDescent="0.2"/>
    <row r="14127" x14ac:dyDescent="0.2"/>
    <row r="14128" x14ac:dyDescent="0.2"/>
    <row r="14129" x14ac:dyDescent="0.2"/>
    <row r="14130" x14ac:dyDescent="0.2"/>
    <row r="14131" x14ac:dyDescent="0.2"/>
    <row r="14132" x14ac:dyDescent="0.2"/>
    <row r="14133" x14ac:dyDescent="0.2"/>
    <row r="14134" x14ac:dyDescent="0.2"/>
    <row r="14135" x14ac:dyDescent="0.2"/>
    <row r="14136" x14ac:dyDescent="0.2"/>
    <row r="14137" x14ac:dyDescent="0.2"/>
    <row r="14138" x14ac:dyDescent="0.2"/>
    <row r="14139" x14ac:dyDescent="0.2"/>
    <row r="14140" x14ac:dyDescent="0.2"/>
    <row r="14141" x14ac:dyDescent="0.2"/>
    <row r="14142" x14ac:dyDescent="0.2"/>
    <row r="14143" x14ac:dyDescent="0.2"/>
    <row r="14144" x14ac:dyDescent="0.2"/>
    <row r="14145" x14ac:dyDescent="0.2"/>
    <row r="14146" x14ac:dyDescent="0.2"/>
    <row r="14147" x14ac:dyDescent="0.2"/>
    <row r="14148" x14ac:dyDescent="0.2"/>
    <row r="14149" x14ac:dyDescent="0.2"/>
    <row r="14150" x14ac:dyDescent="0.2"/>
    <row r="14151" x14ac:dyDescent="0.2"/>
    <row r="14152" x14ac:dyDescent="0.2"/>
    <row r="14153" x14ac:dyDescent="0.2"/>
    <row r="14154" x14ac:dyDescent="0.2"/>
    <row r="14155" x14ac:dyDescent="0.2"/>
    <row r="14156" x14ac:dyDescent="0.2"/>
    <row r="14157" x14ac:dyDescent="0.2"/>
    <row r="14158" x14ac:dyDescent="0.2"/>
    <row r="14159" x14ac:dyDescent="0.2"/>
    <row r="14160" x14ac:dyDescent="0.2"/>
    <row r="14161" x14ac:dyDescent="0.2"/>
    <row r="14162" x14ac:dyDescent="0.2"/>
    <row r="14163" x14ac:dyDescent="0.2"/>
    <row r="14164" x14ac:dyDescent="0.2"/>
    <row r="14165" x14ac:dyDescent="0.2"/>
    <row r="14166" x14ac:dyDescent="0.2"/>
    <row r="14167" x14ac:dyDescent="0.2"/>
    <row r="14168" x14ac:dyDescent="0.2"/>
    <row r="14169" x14ac:dyDescent="0.2"/>
    <row r="14170" x14ac:dyDescent="0.2"/>
    <row r="14171" x14ac:dyDescent="0.2"/>
    <row r="14172" x14ac:dyDescent="0.2"/>
    <row r="14173" x14ac:dyDescent="0.2"/>
    <row r="14174" x14ac:dyDescent="0.2"/>
    <row r="14175" x14ac:dyDescent="0.2"/>
    <row r="14176" x14ac:dyDescent="0.2"/>
    <row r="14177" x14ac:dyDescent="0.2"/>
    <row r="14178" x14ac:dyDescent="0.2"/>
    <row r="14179" x14ac:dyDescent="0.2"/>
    <row r="14180" x14ac:dyDescent="0.2"/>
    <row r="14181" x14ac:dyDescent="0.2"/>
    <row r="14182" x14ac:dyDescent="0.2"/>
    <row r="14183" x14ac:dyDescent="0.2"/>
    <row r="14184" x14ac:dyDescent="0.2"/>
    <row r="14185" x14ac:dyDescent="0.2"/>
    <row r="14186" x14ac:dyDescent="0.2"/>
    <row r="14187" x14ac:dyDescent="0.2"/>
    <row r="14188" x14ac:dyDescent="0.2"/>
    <row r="14189" x14ac:dyDescent="0.2"/>
    <row r="14190" x14ac:dyDescent="0.2"/>
    <row r="14191" x14ac:dyDescent="0.2"/>
    <row r="14192" x14ac:dyDescent="0.2"/>
    <row r="14193" x14ac:dyDescent="0.2"/>
    <row r="14194" x14ac:dyDescent="0.2"/>
    <row r="14195" x14ac:dyDescent="0.2"/>
    <row r="14196" x14ac:dyDescent="0.2"/>
    <row r="14197" x14ac:dyDescent="0.2"/>
    <row r="14198" x14ac:dyDescent="0.2"/>
    <row r="14199" x14ac:dyDescent="0.2"/>
    <row r="14200" x14ac:dyDescent="0.2"/>
    <row r="14201" x14ac:dyDescent="0.2"/>
    <row r="14202" x14ac:dyDescent="0.2"/>
    <row r="14203" x14ac:dyDescent="0.2"/>
    <row r="14204" x14ac:dyDescent="0.2"/>
    <row r="14205" x14ac:dyDescent="0.2"/>
    <row r="14206" x14ac:dyDescent="0.2"/>
    <row r="14207" x14ac:dyDescent="0.2"/>
    <row r="14208" x14ac:dyDescent="0.2"/>
    <row r="14209" x14ac:dyDescent="0.2"/>
    <row r="14210" x14ac:dyDescent="0.2"/>
    <row r="14211" x14ac:dyDescent="0.2"/>
    <row r="14212" x14ac:dyDescent="0.2"/>
    <row r="14213" x14ac:dyDescent="0.2"/>
    <row r="14214" x14ac:dyDescent="0.2"/>
    <row r="14215" x14ac:dyDescent="0.2"/>
    <row r="14216" x14ac:dyDescent="0.2"/>
    <row r="14217" x14ac:dyDescent="0.2"/>
    <row r="14218" x14ac:dyDescent="0.2"/>
    <row r="14219" x14ac:dyDescent="0.2"/>
    <row r="14220" x14ac:dyDescent="0.2"/>
    <row r="14221" x14ac:dyDescent="0.2"/>
    <row r="14222" x14ac:dyDescent="0.2"/>
    <row r="14223" x14ac:dyDescent="0.2"/>
    <row r="14224" x14ac:dyDescent="0.2"/>
    <row r="14225" x14ac:dyDescent="0.2"/>
    <row r="14226" x14ac:dyDescent="0.2"/>
    <row r="14227" x14ac:dyDescent="0.2"/>
    <row r="14228" x14ac:dyDescent="0.2"/>
    <row r="14229" x14ac:dyDescent="0.2"/>
    <row r="14230" x14ac:dyDescent="0.2"/>
    <row r="14231" x14ac:dyDescent="0.2"/>
    <row r="14232" x14ac:dyDescent="0.2"/>
    <row r="14233" x14ac:dyDescent="0.2"/>
    <row r="14234" x14ac:dyDescent="0.2"/>
    <row r="14235" x14ac:dyDescent="0.2"/>
    <row r="14236" x14ac:dyDescent="0.2"/>
    <row r="14237" x14ac:dyDescent="0.2"/>
    <row r="14238" x14ac:dyDescent="0.2"/>
    <row r="14239" x14ac:dyDescent="0.2"/>
    <row r="14240" x14ac:dyDescent="0.2"/>
    <row r="14241" x14ac:dyDescent="0.2"/>
    <row r="14242" x14ac:dyDescent="0.2"/>
    <row r="14243" x14ac:dyDescent="0.2"/>
    <row r="14244" x14ac:dyDescent="0.2"/>
    <row r="14245" x14ac:dyDescent="0.2"/>
    <row r="14246" x14ac:dyDescent="0.2"/>
    <row r="14247" x14ac:dyDescent="0.2"/>
    <row r="14248" x14ac:dyDescent="0.2"/>
    <row r="14249" x14ac:dyDescent="0.2"/>
    <row r="14250" x14ac:dyDescent="0.2"/>
    <row r="14251" x14ac:dyDescent="0.2"/>
    <row r="14252" x14ac:dyDescent="0.2"/>
    <row r="14253" x14ac:dyDescent="0.2"/>
    <row r="14254" x14ac:dyDescent="0.2"/>
    <row r="14255" x14ac:dyDescent="0.2"/>
    <row r="14256" x14ac:dyDescent="0.2"/>
    <row r="14257" x14ac:dyDescent="0.2"/>
    <row r="14258" x14ac:dyDescent="0.2"/>
    <row r="14259" x14ac:dyDescent="0.2"/>
    <row r="14260" x14ac:dyDescent="0.2"/>
    <row r="14261" x14ac:dyDescent="0.2"/>
    <row r="14262" x14ac:dyDescent="0.2"/>
    <row r="14263" x14ac:dyDescent="0.2"/>
    <row r="14264" x14ac:dyDescent="0.2"/>
    <row r="14265" x14ac:dyDescent="0.2"/>
    <row r="14266" x14ac:dyDescent="0.2"/>
    <row r="14267" x14ac:dyDescent="0.2"/>
    <row r="14268" x14ac:dyDescent="0.2"/>
    <row r="14269" x14ac:dyDescent="0.2"/>
    <row r="14270" x14ac:dyDescent="0.2"/>
    <row r="14271" x14ac:dyDescent="0.2"/>
    <row r="14272" x14ac:dyDescent="0.2"/>
    <row r="14273" x14ac:dyDescent="0.2"/>
    <row r="14274" x14ac:dyDescent="0.2"/>
    <row r="14275" x14ac:dyDescent="0.2"/>
    <row r="14276" x14ac:dyDescent="0.2"/>
    <row r="14277" x14ac:dyDescent="0.2"/>
    <row r="14278" x14ac:dyDescent="0.2"/>
    <row r="14279" x14ac:dyDescent="0.2"/>
    <row r="14280" x14ac:dyDescent="0.2"/>
    <row r="14281" x14ac:dyDescent="0.2"/>
    <row r="14282" x14ac:dyDescent="0.2"/>
    <row r="14283" x14ac:dyDescent="0.2"/>
    <row r="14284" x14ac:dyDescent="0.2"/>
    <row r="14285" x14ac:dyDescent="0.2"/>
    <row r="14286" x14ac:dyDescent="0.2"/>
    <row r="14287" x14ac:dyDescent="0.2"/>
    <row r="14288" x14ac:dyDescent="0.2"/>
    <row r="14289" x14ac:dyDescent="0.2"/>
    <row r="14290" x14ac:dyDescent="0.2"/>
    <row r="14291" x14ac:dyDescent="0.2"/>
    <row r="14292" x14ac:dyDescent="0.2"/>
    <row r="14293" x14ac:dyDescent="0.2"/>
    <row r="14294" x14ac:dyDescent="0.2"/>
    <row r="14295" x14ac:dyDescent="0.2"/>
    <row r="14296" x14ac:dyDescent="0.2"/>
    <row r="14297" x14ac:dyDescent="0.2"/>
    <row r="14298" x14ac:dyDescent="0.2"/>
    <row r="14299" x14ac:dyDescent="0.2"/>
    <row r="14300" x14ac:dyDescent="0.2"/>
    <row r="14301" x14ac:dyDescent="0.2"/>
    <row r="14302" x14ac:dyDescent="0.2"/>
    <row r="14303" x14ac:dyDescent="0.2"/>
    <row r="14304" x14ac:dyDescent="0.2"/>
    <row r="14305" x14ac:dyDescent="0.2"/>
    <row r="14306" x14ac:dyDescent="0.2"/>
    <row r="14307" x14ac:dyDescent="0.2"/>
    <row r="14308" x14ac:dyDescent="0.2"/>
    <row r="14309" x14ac:dyDescent="0.2"/>
    <row r="14310" x14ac:dyDescent="0.2"/>
    <row r="14311" x14ac:dyDescent="0.2"/>
    <row r="14312" x14ac:dyDescent="0.2"/>
    <row r="14313" x14ac:dyDescent="0.2"/>
    <row r="14314" x14ac:dyDescent="0.2"/>
    <row r="14315" x14ac:dyDescent="0.2"/>
    <row r="14316" x14ac:dyDescent="0.2"/>
    <row r="14317" x14ac:dyDescent="0.2"/>
    <row r="14318" x14ac:dyDescent="0.2"/>
    <row r="14319" x14ac:dyDescent="0.2"/>
    <row r="14320" x14ac:dyDescent="0.2"/>
    <row r="14321" x14ac:dyDescent="0.2"/>
    <row r="14322" x14ac:dyDescent="0.2"/>
    <row r="14323" x14ac:dyDescent="0.2"/>
    <row r="14324" x14ac:dyDescent="0.2"/>
    <row r="14325" x14ac:dyDescent="0.2"/>
    <row r="14326" x14ac:dyDescent="0.2"/>
    <row r="14327" x14ac:dyDescent="0.2"/>
    <row r="14328" x14ac:dyDescent="0.2"/>
    <row r="14329" x14ac:dyDescent="0.2"/>
    <row r="14330" x14ac:dyDescent="0.2"/>
    <row r="14331" x14ac:dyDescent="0.2"/>
    <row r="14332" x14ac:dyDescent="0.2"/>
    <row r="14333" x14ac:dyDescent="0.2"/>
    <row r="14334" x14ac:dyDescent="0.2"/>
    <row r="14335" x14ac:dyDescent="0.2"/>
    <row r="14336" x14ac:dyDescent="0.2"/>
    <row r="14337" x14ac:dyDescent="0.2"/>
    <row r="14338" x14ac:dyDescent="0.2"/>
    <row r="14339" x14ac:dyDescent="0.2"/>
    <row r="14340" x14ac:dyDescent="0.2"/>
    <row r="14341" x14ac:dyDescent="0.2"/>
    <row r="14342" x14ac:dyDescent="0.2"/>
    <row r="14343" x14ac:dyDescent="0.2"/>
    <row r="14344" x14ac:dyDescent="0.2"/>
    <row r="14345" x14ac:dyDescent="0.2"/>
    <row r="14346" x14ac:dyDescent="0.2"/>
    <row r="14347" x14ac:dyDescent="0.2"/>
    <row r="14348" x14ac:dyDescent="0.2"/>
    <row r="14349" x14ac:dyDescent="0.2"/>
    <row r="14350" x14ac:dyDescent="0.2"/>
    <row r="14351" x14ac:dyDescent="0.2"/>
    <row r="14352" x14ac:dyDescent="0.2"/>
    <row r="14353" x14ac:dyDescent="0.2"/>
    <row r="14354" x14ac:dyDescent="0.2"/>
    <row r="14355" x14ac:dyDescent="0.2"/>
    <row r="14356" x14ac:dyDescent="0.2"/>
    <row r="14357" x14ac:dyDescent="0.2"/>
    <row r="14358" x14ac:dyDescent="0.2"/>
    <row r="14359" x14ac:dyDescent="0.2"/>
    <row r="14360" x14ac:dyDescent="0.2"/>
    <row r="14361" x14ac:dyDescent="0.2"/>
    <row r="14362" x14ac:dyDescent="0.2"/>
    <row r="14363" x14ac:dyDescent="0.2"/>
    <row r="14364" x14ac:dyDescent="0.2"/>
    <row r="14365" x14ac:dyDescent="0.2"/>
    <row r="14366" x14ac:dyDescent="0.2"/>
    <row r="14367" x14ac:dyDescent="0.2"/>
    <row r="14368" x14ac:dyDescent="0.2"/>
    <row r="14369" x14ac:dyDescent="0.2"/>
    <row r="14370" x14ac:dyDescent="0.2"/>
    <row r="14371" x14ac:dyDescent="0.2"/>
    <row r="14372" x14ac:dyDescent="0.2"/>
    <row r="14373" x14ac:dyDescent="0.2"/>
    <row r="14374" x14ac:dyDescent="0.2"/>
    <row r="14375" x14ac:dyDescent="0.2"/>
    <row r="14376" x14ac:dyDescent="0.2"/>
    <row r="14377" x14ac:dyDescent="0.2"/>
    <row r="14378" x14ac:dyDescent="0.2"/>
    <row r="14379" x14ac:dyDescent="0.2"/>
    <row r="14380" x14ac:dyDescent="0.2"/>
    <row r="14381" x14ac:dyDescent="0.2"/>
    <row r="14382" x14ac:dyDescent="0.2"/>
    <row r="14383" x14ac:dyDescent="0.2"/>
    <row r="14384" x14ac:dyDescent="0.2"/>
    <row r="14385" x14ac:dyDescent="0.2"/>
    <row r="14386" x14ac:dyDescent="0.2"/>
    <row r="14387" x14ac:dyDescent="0.2"/>
    <row r="14388" x14ac:dyDescent="0.2"/>
    <row r="14389" x14ac:dyDescent="0.2"/>
    <row r="14390" x14ac:dyDescent="0.2"/>
    <row r="14391" x14ac:dyDescent="0.2"/>
    <row r="14392" x14ac:dyDescent="0.2"/>
    <row r="14393" x14ac:dyDescent="0.2"/>
    <row r="14394" x14ac:dyDescent="0.2"/>
    <row r="14395" x14ac:dyDescent="0.2"/>
    <row r="14396" x14ac:dyDescent="0.2"/>
    <row r="14397" x14ac:dyDescent="0.2"/>
    <row r="14398" x14ac:dyDescent="0.2"/>
    <row r="14399" x14ac:dyDescent="0.2"/>
    <row r="14400" x14ac:dyDescent="0.2"/>
    <row r="14401" x14ac:dyDescent="0.2"/>
    <row r="14402" x14ac:dyDescent="0.2"/>
    <row r="14403" x14ac:dyDescent="0.2"/>
    <row r="14404" x14ac:dyDescent="0.2"/>
    <row r="14405" x14ac:dyDescent="0.2"/>
    <row r="14406" x14ac:dyDescent="0.2"/>
    <row r="14407" x14ac:dyDescent="0.2"/>
    <row r="14408" x14ac:dyDescent="0.2"/>
    <row r="14409" x14ac:dyDescent="0.2"/>
    <row r="14410" x14ac:dyDescent="0.2"/>
    <row r="14411" x14ac:dyDescent="0.2"/>
    <row r="14412" x14ac:dyDescent="0.2"/>
    <row r="14413" x14ac:dyDescent="0.2"/>
    <row r="14414" x14ac:dyDescent="0.2"/>
    <row r="14415" x14ac:dyDescent="0.2"/>
    <row r="14416" x14ac:dyDescent="0.2"/>
    <row r="14417" x14ac:dyDescent="0.2"/>
    <row r="14418" x14ac:dyDescent="0.2"/>
    <row r="14419" x14ac:dyDescent="0.2"/>
    <row r="14420" x14ac:dyDescent="0.2"/>
    <row r="14421" x14ac:dyDescent="0.2"/>
    <row r="14422" x14ac:dyDescent="0.2"/>
    <row r="14423" x14ac:dyDescent="0.2"/>
    <row r="14424" x14ac:dyDescent="0.2"/>
    <row r="14425" x14ac:dyDescent="0.2"/>
    <row r="14426" x14ac:dyDescent="0.2"/>
    <row r="14427" x14ac:dyDescent="0.2"/>
    <row r="14428" x14ac:dyDescent="0.2"/>
    <row r="14429" x14ac:dyDescent="0.2"/>
    <row r="14430" x14ac:dyDescent="0.2"/>
    <row r="14431" x14ac:dyDescent="0.2"/>
    <row r="14432" x14ac:dyDescent="0.2"/>
    <row r="14433" x14ac:dyDescent="0.2"/>
    <row r="14434" x14ac:dyDescent="0.2"/>
    <row r="14435" x14ac:dyDescent="0.2"/>
    <row r="14436" x14ac:dyDescent="0.2"/>
    <row r="14437" x14ac:dyDescent="0.2"/>
    <row r="14438" x14ac:dyDescent="0.2"/>
    <row r="14439" x14ac:dyDescent="0.2"/>
    <row r="14440" x14ac:dyDescent="0.2"/>
    <row r="14441" x14ac:dyDescent="0.2"/>
    <row r="14442" x14ac:dyDescent="0.2"/>
    <row r="14443" x14ac:dyDescent="0.2"/>
    <row r="14444" x14ac:dyDescent="0.2"/>
    <row r="14445" x14ac:dyDescent="0.2"/>
    <row r="14446" x14ac:dyDescent="0.2"/>
    <row r="14447" x14ac:dyDescent="0.2"/>
    <row r="14448" x14ac:dyDescent="0.2"/>
    <row r="14449" x14ac:dyDescent="0.2"/>
    <row r="14450" x14ac:dyDescent="0.2"/>
    <row r="14451" x14ac:dyDescent="0.2"/>
    <row r="14452" x14ac:dyDescent="0.2"/>
    <row r="14453" x14ac:dyDescent="0.2"/>
    <row r="14454" x14ac:dyDescent="0.2"/>
    <row r="14455" x14ac:dyDescent="0.2"/>
    <row r="14456" x14ac:dyDescent="0.2"/>
    <row r="14457" x14ac:dyDescent="0.2"/>
    <row r="14458" x14ac:dyDescent="0.2"/>
    <row r="14459" x14ac:dyDescent="0.2"/>
    <row r="14460" x14ac:dyDescent="0.2"/>
    <row r="14461" x14ac:dyDescent="0.2"/>
    <row r="14462" x14ac:dyDescent="0.2"/>
    <row r="14463" x14ac:dyDescent="0.2"/>
    <row r="14464" x14ac:dyDescent="0.2"/>
    <row r="14465" x14ac:dyDescent="0.2"/>
    <row r="14466" x14ac:dyDescent="0.2"/>
    <row r="14467" x14ac:dyDescent="0.2"/>
    <row r="14468" x14ac:dyDescent="0.2"/>
    <row r="14469" x14ac:dyDescent="0.2"/>
    <row r="14470" x14ac:dyDescent="0.2"/>
    <row r="14471" x14ac:dyDescent="0.2"/>
    <row r="14472" x14ac:dyDescent="0.2"/>
    <row r="14473" x14ac:dyDescent="0.2"/>
    <row r="14474" x14ac:dyDescent="0.2"/>
    <row r="14475" x14ac:dyDescent="0.2"/>
    <row r="14476" x14ac:dyDescent="0.2"/>
    <row r="14477" x14ac:dyDescent="0.2"/>
    <row r="14478" x14ac:dyDescent="0.2"/>
    <row r="14479" x14ac:dyDescent="0.2"/>
    <row r="14480" x14ac:dyDescent="0.2"/>
    <row r="14481" x14ac:dyDescent="0.2"/>
    <row r="14482" x14ac:dyDescent="0.2"/>
    <row r="14483" x14ac:dyDescent="0.2"/>
    <row r="14484" x14ac:dyDescent="0.2"/>
    <row r="14485" x14ac:dyDescent="0.2"/>
    <row r="14486" x14ac:dyDescent="0.2"/>
    <row r="14487" x14ac:dyDescent="0.2"/>
    <row r="14488" x14ac:dyDescent="0.2"/>
    <row r="14489" x14ac:dyDescent="0.2"/>
    <row r="14490" x14ac:dyDescent="0.2"/>
    <row r="14491" x14ac:dyDescent="0.2"/>
    <row r="14492" x14ac:dyDescent="0.2"/>
    <row r="14493" x14ac:dyDescent="0.2"/>
    <row r="14494" x14ac:dyDescent="0.2"/>
    <row r="14495" x14ac:dyDescent="0.2"/>
    <row r="14496" x14ac:dyDescent="0.2"/>
    <row r="14497" x14ac:dyDescent="0.2"/>
    <row r="14498" x14ac:dyDescent="0.2"/>
    <row r="14499" x14ac:dyDescent="0.2"/>
    <row r="14500" x14ac:dyDescent="0.2"/>
    <row r="14501" x14ac:dyDescent="0.2"/>
    <row r="14502" x14ac:dyDescent="0.2"/>
    <row r="14503" x14ac:dyDescent="0.2"/>
    <row r="14504" x14ac:dyDescent="0.2"/>
    <row r="14505" x14ac:dyDescent="0.2"/>
    <row r="14506" x14ac:dyDescent="0.2"/>
    <row r="14507" x14ac:dyDescent="0.2"/>
    <row r="14508" x14ac:dyDescent="0.2"/>
    <row r="14509" x14ac:dyDescent="0.2"/>
    <row r="14510" x14ac:dyDescent="0.2"/>
    <row r="14511" x14ac:dyDescent="0.2"/>
    <row r="14512" x14ac:dyDescent="0.2"/>
    <row r="14513" x14ac:dyDescent="0.2"/>
    <row r="14514" x14ac:dyDescent="0.2"/>
    <row r="14515" x14ac:dyDescent="0.2"/>
    <row r="14516" x14ac:dyDescent="0.2"/>
    <row r="14517" x14ac:dyDescent="0.2"/>
    <row r="14518" x14ac:dyDescent="0.2"/>
    <row r="14519" x14ac:dyDescent="0.2"/>
    <row r="14520" x14ac:dyDescent="0.2"/>
    <row r="14521" x14ac:dyDescent="0.2"/>
    <row r="14522" x14ac:dyDescent="0.2"/>
    <row r="14523" x14ac:dyDescent="0.2"/>
    <row r="14524" x14ac:dyDescent="0.2"/>
    <row r="14525" x14ac:dyDescent="0.2"/>
    <row r="14526" x14ac:dyDescent="0.2"/>
    <row r="14527" x14ac:dyDescent="0.2"/>
    <row r="14528" x14ac:dyDescent="0.2"/>
    <row r="14529" x14ac:dyDescent="0.2"/>
    <row r="14530" x14ac:dyDescent="0.2"/>
    <row r="14531" x14ac:dyDescent="0.2"/>
    <row r="14532" x14ac:dyDescent="0.2"/>
    <row r="14533" x14ac:dyDescent="0.2"/>
    <row r="14534" x14ac:dyDescent="0.2"/>
    <row r="14535" x14ac:dyDescent="0.2"/>
    <row r="14536" x14ac:dyDescent="0.2"/>
    <row r="14537" x14ac:dyDescent="0.2"/>
    <row r="14538" x14ac:dyDescent="0.2"/>
    <row r="14539" x14ac:dyDescent="0.2"/>
    <row r="14540" x14ac:dyDescent="0.2"/>
    <row r="14541" x14ac:dyDescent="0.2"/>
    <row r="14542" x14ac:dyDescent="0.2"/>
    <row r="14543" x14ac:dyDescent="0.2"/>
    <row r="14544" x14ac:dyDescent="0.2"/>
    <row r="14545" x14ac:dyDescent="0.2"/>
    <row r="14546" x14ac:dyDescent="0.2"/>
    <row r="14547" x14ac:dyDescent="0.2"/>
    <row r="14548" x14ac:dyDescent="0.2"/>
    <row r="14549" x14ac:dyDescent="0.2"/>
    <row r="14550" x14ac:dyDescent="0.2"/>
    <row r="14551" x14ac:dyDescent="0.2"/>
    <row r="14552" x14ac:dyDescent="0.2"/>
    <row r="14553" x14ac:dyDescent="0.2"/>
    <row r="14554" x14ac:dyDescent="0.2"/>
    <row r="14555" x14ac:dyDescent="0.2"/>
    <row r="14556" x14ac:dyDescent="0.2"/>
    <row r="14557" x14ac:dyDescent="0.2"/>
    <row r="14558" x14ac:dyDescent="0.2"/>
    <row r="14559" x14ac:dyDescent="0.2"/>
    <row r="14560" x14ac:dyDescent="0.2"/>
    <row r="14561" x14ac:dyDescent="0.2"/>
    <row r="14562" x14ac:dyDescent="0.2"/>
    <row r="14563" x14ac:dyDescent="0.2"/>
    <row r="14564" x14ac:dyDescent="0.2"/>
    <row r="14565" x14ac:dyDescent="0.2"/>
    <row r="14566" x14ac:dyDescent="0.2"/>
    <row r="14567" x14ac:dyDescent="0.2"/>
    <row r="14568" x14ac:dyDescent="0.2"/>
    <row r="14569" x14ac:dyDescent="0.2"/>
    <row r="14570" x14ac:dyDescent="0.2"/>
    <row r="14571" x14ac:dyDescent="0.2"/>
    <row r="14572" x14ac:dyDescent="0.2"/>
    <row r="14573" x14ac:dyDescent="0.2"/>
    <row r="14574" x14ac:dyDescent="0.2"/>
    <row r="14575" x14ac:dyDescent="0.2"/>
    <row r="14576" x14ac:dyDescent="0.2"/>
    <row r="14577" x14ac:dyDescent="0.2"/>
    <row r="14578" x14ac:dyDescent="0.2"/>
    <row r="14579" x14ac:dyDescent="0.2"/>
    <row r="14580" x14ac:dyDescent="0.2"/>
    <row r="14581" x14ac:dyDescent="0.2"/>
    <row r="14582" x14ac:dyDescent="0.2"/>
    <row r="14583" x14ac:dyDescent="0.2"/>
    <row r="14584" x14ac:dyDescent="0.2"/>
    <row r="14585" x14ac:dyDescent="0.2"/>
    <row r="14586" x14ac:dyDescent="0.2"/>
    <row r="14587" x14ac:dyDescent="0.2"/>
    <row r="14588" x14ac:dyDescent="0.2"/>
    <row r="14589" x14ac:dyDescent="0.2"/>
    <row r="14590" x14ac:dyDescent="0.2"/>
    <row r="14591" x14ac:dyDescent="0.2"/>
    <row r="14592" x14ac:dyDescent="0.2"/>
    <row r="14593" x14ac:dyDescent="0.2"/>
    <row r="14594" x14ac:dyDescent="0.2"/>
    <row r="14595" x14ac:dyDescent="0.2"/>
    <row r="14596" x14ac:dyDescent="0.2"/>
    <row r="14597" x14ac:dyDescent="0.2"/>
    <row r="14598" x14ac:dyDescent="0.2"/>
    <row r="14599" x14ac:dyDescent="0.2"/>
    <row r="14600" x14ac:dyDescent="0.2"/>
    <row r="14601" x14ac:dyDescent="0.2"/>
    <row r="14602" x14ac:dyDescent="0.2"/>
    <row r="14603" x14ac:dyDescent="0.2"/>
    <row r="14604" x14ac:dyDescent="0.2"/>
    <row r="14605" x14ac:dyDescent="0.2"/>
    <row r="14606" x14ac:dyDescent="0.2"/>
    <row r="14607" x14ac:dyDescent="0.2"/>
    <row r="14608" x14ac:dyDescent="0.2"/>
    <row r="14609" x14ac:dyDescent="0.2"/>
    <row r="14610" x14ac:dyDescent="0.2"/>
    <row r="14611" x14ac:dyDescent="0.2"/>
    <row r="14612" x14ac:dyDescent="0.2"/>
    <row r="14613" x14ac:dyDescent="0.2"/>
    <row r="14614" x14ac:dyDescent="0.2"/>
    <row r="14615" x14ac:dyDescent="0.2"/>
    <row r="14616" x14ac:dyDescent="0.2"/>
    <row r="14617" x14ac:dyDescent="0.2"/>
    <row r="14618" x14ac:dyDescent="0.2"/>
    <row r="14619" x14ac:dyDescent="0.2"/>
    <row r="14620" x14ac:dyDescent="0.2"/>
    <row r="14621" x14ac:dyDescent="0.2"/>
    <row r="14622" x14ac:dyDescent="0.2"/>
    <row r="14623" x14ac:dyDescent="0.2"/>
    <row r="14624" x14ac:dyDescent="0.2"/>
    <row r="14625" x14ac:dyDescent="0.2"/>
    <row r="14626" x14ac:dyDescent="0.2"/>
    <row r="14627" x14ac:dyDescent="0.2"/>
    <row r="14628" x14ac:dyDescent="0.2"/>
    <row r="14629" x14ac:dyDescent="0.2"/>
    <row r="14630" x14ac:dyDescent="0.2"/>
    <row r="14631" x14ac:dyDescent="0.2"/>
    <row r="14632" x14ac:dyDescent="0.2"/>
    <row r="14633" x14ac:dyDescent="0.2"/>
    <row r="14634" x14ac:dyDescent="0.2"/>
    <row r="14635" x14ac:dyDescent="0.2"/>
    <row r="14636" x14ac:dyDescent="0.2"/>
    <row r="14637" x14ac:dyDescent="0.2"/>
    <row r="14638" x14ac:dyDescent="0.2"/>
    <row r="14639" x14ac:dyDescent="0.2"/>
    <row r="14640" x14ac:dyDescent="0.2"/>
    <row r="14641" x14ac:dyDescent="0.2"/>
    <row r="14642" x14ac:dyDescent="0.2"/>
    <row r="14643" x14ac:dyDescent="0.2"/>
    <row r="14644" x14ac:dyDescent="0.2"/>
    <row r="14645" x14ac:dyDescent="0.2"/>
    <row r="14646" x14ac:dyDescent="0.2"/>
    <row r="14647" x14ac:dyDescent="0.2"/>
    <row r="14648" x14ac:dyDescent="0.2"/>
    <row r="14649" x14ac:dyDescent="0.2"/>
    <row r="14650" x14ac:dyDescent="0.2"/>
    <row r="14651" x14ac:dyDescent="0.2"/>
    <row r="14652" x14ac:dyDescent="0.2"/>
    <row r="14653" x14ac:dyDescent="0.2"/>
    <row r="14654" x14ac:dyDescent="0.2"/>
    <row r="14655" x14ac:dyDescent="0.2"/>
    <row r="14656" x14ac:dyDescent="0.2"/>
    <row r="14657" x14ac:dyDescent="0.2"/>
    <row r="14658" x14ac:dyDescent="0.2"/>
    <row r="14659" x14ac:dyDescent="0.2"/>
    <row r="14660" x14ac:dyDescent="0.2"/>
    <row r="14661" x14ac:dyDescent="0.2"/>
    <row r="14662" x14ac:dyDescent="0.2"/>
    <row r="14663" x14ac:dyDescent="0.2"/>
    <row r="14664" x14ac:dyDescent="0.2"/>
    <row r="14665" x14ac:dyDescent="0.2"/>
    <row r="14666" x14ac:dyDescent="0.2"/>
    <row r="14667" x14ac:dyDescent="0.2"/>
    <row r="14668" x14ac:dyDescent="0.2"/>
    <row r="14669" x14ac:dyDescent="0.2"/>
    <row r="14670" x14ac:dyDescent="0.2"/>
    <row r="14671" x14ac:dyDescent="0.2"/>
    <row r="14672" x14ac:dyDescent="0.2"/>
    <row r="14673" x14ac:dyDescent="0.2"/>
    <row r="14674" x14ac:dyDescent="0.2"/>
    <row r="14675" x14ac:dyDescent="0.2"/>
    <row r="14676" x14ac:dyDescent="0.2"/>
    <row r="14677" x14ac:dyDescent="0.2"/>
    <row r="14678" x14ac:dyDescent="0.2"/>
    <row r="14679" x14ac:dyDescent="0.2"/>
    <row r="14680" x14ac:dyDescent="0.2"/>
    <row r="14681" x14ac:dyDescent="0.2"/>
    <row r="14682" x14ac:dyDescent="0.2"/>
    <row r="14683" x14ac:dyDescent="0.2"/>
    <row r="14684" x14ac:dyDescent="0.2"/>
    <row r="14685" x14ac:dyDescent="0.2"/>
    <row r="14686" x14ac:dyDescent="0.2"/>
    <row r="14687" x14ac:dyDescent="0.2"/>
    <row r="14688" x14ac:dyDescent="0.2"/>
    <row r="14689" x14ac:dyDescent="0.2"/>
    <row r="14690" x14ac:dyDescent="0.2"/>
    <row r="14691" x14ac:dyDescent="0.2"/>
    <row r="14692" x14ac:dyDescent="0.2"/>
    <row r="14693" x14ac:dyDescent="0.2"/>
    <row r="14694" x14ac:dyDescent="0.2"/>
    <row r="14695" x14ac:dyDescent="0.2"/>
    <row r="14696" x14ac:dyDescent="0.2"/>
    <row r="14697" x14ac:dyDescent="0.2"/>
    <row r="14698" x14ac:dyDescent="0.2"/>
    <row r="14699" x14ac:dyDescent="0.2"/>
    <row r="14700" x14ac:dyDescent="0.2"/>
    <row r="14701" x14ac:dyDescent="0.2"/>
    <row r="14702" x14ac:dyDescent="0.2"/>
    <row r="14703" x14ac:dyDescent="0.2"/>
    <row r="14704" x14ac:dyDescent="0.2"/>
    <row r="14705" x14ac:dyDescent="0.2"/>
    <row r="14706" x14ac:dyDescent="0.2"/>
    <row r="14707" x14ac:dyDescent="0.2"/>
    <row r="14708" x14ac:dyDescent="0.2"/>
    <row r="14709" x14ac:dyDescent="0.2"/>
    <row r="14710" x14ac:dyDescent="0.2"/>
    <row r="14711" x14ac:dyDescent="0.2"/>
    <row r="14712" x14ac:dyDescent="0.2"/>
    <row r="14713" x14ac:dyDescent="0.2"/>
    <row r="14714" x14ac:dyDescent="0.2"/>
    <row r="14715" x14ac:dyDescent="0.2"/>
    <row r="14716" x14ac:dyDescent="0.2"/>
    <row r="14717" x14ac:dyDescent="0.2"/>
    <row r="14718" x14ac:dyDescent="0.2"/>
    <row r="14719" x14ac:dyDescent="0.2"/>
    <row r="14720" x14ac:dyDescent="0.2"/>
    <row r="14721" x14ac:dyDescent="0.2"/>
    <row r="14722" x14ac:dyDescent="0.2"/>
    <row r="14723" x14ac:dyDescent="0.2"/>
    <row r="14724" x14ac:dyDescent="0.2"/>
    <row r="14725" x14ac:dyDescent="0.2"/>
    <row r="14726" x14ac:dyDescent="0.2"/>
    <row r="14727" x14ac:dyDescent="0.2"/>
    <row r="14728" x14ac:dyDescent="0.2"/>
    <row r="14729" x14ac:dyDescent="0.2"/>
    <row r="14730" x14ac:dyDescent="0.2"/>
    <row r="14731" x14ac:dyDescent="0.2"/>
    <row r="14732" x14ac:dyDescent="0.2"/>
    <row r="14733" x14ac:dyDescent="0.2"/>
    <row r="14734" x14ac:dyDescent="0.2"/>
    <row r="14735" x14ac:dyDescent="0.2"/>
    <row r="14736" x14ac:dyDescent="0.2"/>
    <row r="14737" x14ac:dyDescent="0.2"/>
    <row r="14738" x14ac:dyDescent="0.2"/>
    <row r="14739" x14ac:dyDescent="0.2"/>
    <row r="14740" x14ac:dyDescent="0.2"/>
    <row r="14741" x14ac:dyDescent="0.2"/>
    <row r="14742" x14ac:dyDescent="0.2"/>
    <row r="14743" x14ac:dyDescent="0.2"/>
    <row r="14744" x14ac:dyDescent="0.2"/>
    <row r="14745" x14ac:dyDescent="0.2"/>
    <row r="14746" x14ac:dyDescent="0.2"/>
    <row r="14747" x14ac:dyDescent="0.2"/>
    <row r="14748" x14ac:dyDescent="0.2"/>
    <row r="14749" x14ac:dyDescent="0.2"/>
    <row r="14750" x14ac:dyDescent="0.2"/>
    <row r="14751" x14ac:dyDescent="0.2"/>
    <row r="14752" x14ac:dyDescent="0.2"/>
    <row r="14753" x14ac:dyDescent="0.2"/>
    <row r="14754" x14ac:dyDescent="0.2"/>
    <row r="14755" x14ac:dyDescent="0.2"/>
    <row r="14756" x14ac:dyDescent="0.2"/>
    <row r="14757" x14ac:dyDescent="0.2"/>
    <row r="14758" x14ac:dyDescent="0.2"/>
    <row r="14759" x14ac:dyDescent="0.2"/>
    <row r="14760" x14ac:dyDescent="0.2"/>
    <row r="14761" x14ac:dyDescent="0.2"/>
    <row r="14762" x14ac:dyDescent="0.2"/>
    <row r="14763" x14ac:dyDescent="0.2"/>
    <row r="14764" x14ac:dyDescent="0.2"/>
    <row r="14765" x14ac:dyDescent="0.2"/>
    <row r="14766" x14ac:dyDescent="0.2"/>
    <row r="14767" x14ac:dyDescent="0.2"/>
    <row r="14768" x14ac:dyDescent="0.2"/>
    <row r="14769" x14ac:dyDescent="0.2"/>
    <row r="14770" x14ac:dyDescent="0.2"/>
    <row r="14771" x14ac:dyDescent="0.2"/>
    <row r="14772" x14ac:dyDescent="0.2"/>
    <row r="14773" x14ac:dyDescent="0.2"/>
    <row r="14774" x14ac:dyDescent="0.2"/>
    <row r="14775" x14ac:dyDescent="0.2"/>
    <row r="14776" x14ac:dyDescent="0.2"/>
    <row r="14777" x14ac:dyDescent="0.2"/>
    <row r="14778" x14ac:dyDescent="0.2"/>
    <row r="14779" x14ac:dyDescent="0.2"/>
    <row r="14780" x14ac:dyDescent="0.2"/>
    <row r="14781" x14ac:dyDescent="0.2"/>
    <row r="14782" x14ac:dyDescent="0.2"/>
    <row r="14783" x14ac:dyDescent="0.2"/>
    <row r="14784" x14ac:dyDescent="0.2"/>
    <row r="14785" x14ac:dyDescent="0.2"/>
    <row r="14786" x14ac:dyDescent="0.2"/>
    <row r="14787" x14ac:dyDescent="0.2"/>
    <row r="14788" x14ac:dyDescent="0.2"/>
    <row r="14789" x14ac:dyDescent="0.2"/>
    <row r="14790" x14ac:dyDescent="0.2"/>
    <row r="14791" x14ac:dyDescent="0.2"/>
    <row r="14792" x14ac:dyDescent="0.2"/>
    <row r="14793" x14ac:dyDescent="0.2"/>
    <row r="14794" x14ac:dyDescent="0.2"/>
    <row r="14795" x14ac:dyDescent="0.2"/>
    <row r="14796" x14ac:dyDescent="0.2"/>
    <row r="14797" x14ac:dyDescent="0.2"/>
    <row r="14798" x14ac:dyDescent="0.2"/>
    <row r="14799" x14ac:dyDescent="0.2"/>
    <row r="14800" x14ac:dyDescent="0.2"/>
    <row r="14801" x14ac:dyDescent="0.2"/>
    <row r="14802" x14ac:dyDescent="0.2"/>
    <row r="14803" x14ac:dyDescent="0.2"/>
    <row r="14804" x14ac:dyDescent="0.2"/>
    <row r="14805" x14ac:dyDescent="0.2"/>
    <row r="14806" x14ac:dyDescent="0.2"/>
    <row r="14807" x14ac:dyDescent="0.2"/>
    <row r="14808" x14ac:dyDescent="0.2"/>
    <row r="14809" x14ac:dyDescent="0.2"/>
    <row r="14810" x14ac:dyDescent="0.2"/>
    <row r="14811" x14ac:dyDescent="0.2"/>
    <row r="14812" x14ac:dyDescent="0.2"/>
    <row r="14813" x14ac:dyDescent="0.2"/>
    <row r="14814" x14ac:dyDescent="0.2"/>
    <row r="14815" x14ac:dyDescent="0.2"/>
    <row r="14816" x14ac:dyDescent="0.2"/>
    <row r="14817" x14ac:dyDescent="0.2"/>
    <row r="14818" x14ac:dyDescent="0.2"/>
    <row r="14819" x14ac:dyDescent="0.2"/>
    <row r="14820" x14ac:dyDescent="0.2"/>
    <row r="14821" x14ac:dyDescent="0.2"/>
    <row r="14822" x14ac:dyDescent="0.2"/>
    <row r="14823" x14ac:dyDescent="0.2"/>
    <row r="14824" x14ac:dyDescent="0.2"/>
    <row r="14825" x14ac:dyDescent="0.2"/>
    <row r="14826" x14ac:dyDescent="0.2"/>
    <row r="14827" x14ac:dyDescent="0.2"/>
    <row r="14828" x14ac:dyDescent="0.2"/>
    <row r="14829" x14ac:dyDescent="0.2"/>
    <row r="14830" x14ac:dyDescent="0.2"/>
    <row r="14831" x14ac:dyDescent="0.2"/>
    <row r="14832" x14ac:dyDescent="0.2"/>
    <row r="14833" x14ac:dyDescent="0.2"/>
    <row r="14834" x14ac:dyDescent="0.2"/>
    <row r="14835" x14ac:dyDescent="0.2"/>
    <row r="14836" x14ac:dyDescent="0.2"/>
    <row r="14837" x14ac:dyDescent="0.2"/>
    <row r="14838" x14ac:dyDescent="0.2"/>
    <row r="14839" x14ac:dyDescent="0.2"/>
    <row r="14840" x14ac:dyDescent="0.2"/>
    <row r="14841" x14ac:dyDescent="0.2"/>
    <row r="14842" x14ac:dyDescent="0.2"/>
    <row r="14843" x14ac:dyDescent="0.2"/>
    <row r="14844" x14ac:dyDescent="0.2"/>
    <row r="14845" x14ac:dyDescent="0.2"/>
    <row r="14846" x14ac:dyDescent="0.2"/>
    <row r="14847" x14ac:dyDescent="0.2"/>
    <row r="14848" x14ac:dyDescent="0.2"/>
    <row r="14849" x14ac:dyDescent="0.2"/>
    <row r="14850" x14ac:dyDescent="0.2"/>
    <row r="14851" x14ac:dyDescent="0.2"/>
    <row r="14852" x14ac:dyDescent="0.2"/>
    <row r="14853" x14ac:dyDescent="0.2"/>
    <row r="14854" x14ac:dyDescent="0.2"/>
    <row r="14855" x14ac:dyDescent="0.2"/>
    <row r="14856" x14ac:dyDescent="0.2"/>
    <row r="14857" x14ac:dyDescent="0.2"/>
    <row r="14858" x14ac:dyDescent="0.2"/>
    <row r="14859" x14ac:dyDescent="0.2"/>
    <row r="14860" x14ac:dyDescent="0.2"/>
    <row r="14861" x14ac:dyDescent="0.2"/>
    <row r="14862" x14ac:dyDescent="0.2"/>
    <row r="14863" x14ac:dyDescent="0.2"/>
    <row r="14864" x14ac:dyDescent="0.2"/>
    <row r="14865" x14ac:dyDescent="0.2"/>
    <row r="14866" x14ac:dyDescent="0.2"/>
    <row r="14867" x14ac:dyDescent="0.2"/>
    <row r="14868" x14ac:dyDescent="0.2"/>
    <row r="14869" x14ac:dyDescent="0.2"/>
    <row r="14870" x14ac:dyDescent="0.2"/>
    <row r="14871" x14ac:dyDescent="0.2"/>
    <row r="14872" x14ac:dyDescent="0.2"/>
    <row r="14873" x14ac:dyDescent="0.2"/>
    <row r="14874" x14ac:dyDescent="0.2"/>
    <row r="14875" x14ac:dyDescent="0.2"/>
    <row r="14876" x14ac:dyDescent="0.2"/>
    <row r="14877" x14ac:dyDescent="0.2"/>
    <row r="14878" x14ac:dyDescent="0.2"/>
    <row r="14879" x14ac:dyDescent="0.2"/>
    <row r="14880" x14ac:dyDescent="0.2"/>
    <row r="14881" x14ac:dyDescent="0.2"/>
    <row r="14882" x14ac:dyDescent="0.2"/>
    <row r="14883" x14ac:dyDescent="0.2"/>
    <row r="14884" x14ac:dyDescent="0.2"/>
    <row r="14885" x14ac:dyDescent="0.2"/>
    <row r="14886" x14ac:dyDescent="0.2"/>
    <row r="14887" x14ac:dyDescent="0.2"/>
    <row r="14888" x14ac:dyDescent="0.2"/>
    <row r="14889" x14ac:dyDescent="0.2"/>
    <row r="14890" x14ac:dyDescent="0.2"/>
    <row r="14891" x14ac:dyDescent="0.2"/>
    <row r="14892" x14ac:dyDescent="0.2"/>
    <row r="14893" x14ac:dyDescent="0.2"/>
    <row r="14894" x14ac:dyDescent="0.2"/>
    <row r="14895" x14ac:dyDescent="0.2"/>
    <row r="14896" x14ac:dyDescent="0.2"/>
    <row r="14897" x14ac:dyDescent="0.2"/>
    <row r="14898" x14ac:dyDescent="0.2"/>
    <row r="14899" x14ac:dyDescent="0.2"/>
    <row r="14900" x14ac:dyDescent="0.2"/>
    <row r="14901" x14ac:dyDescent="0.2"/>
    <row r="14902" x14ac:dyDescent="0.2"/>
    <row r="14903" x14ac:dyDescent="0.2"/>
    <row r="14904" x14ac:dyDescent="0.2"/>
    <row r="14905" x14ac:dyDescent="0.2"/>
    <row r="14906" x14ac:dyDescent="0.2"/>
    <row r="14907" x14ac:dyDescent="0.2"/>
    <row r="14908" x14ac:dyDescent="0.2"/>
    <row r="14909" x14ac:dyDescent="0.2"/>
    <row r="14910" x14ac:dyDescent="0.2"/>
    <row r="14911" x14ac:dyDescent="0.2"/>
    <row r="14912" x14ac:dyDescent="0.2"/>
    <row r="14913" x14ac:dyDescent="0.2"/>
    <row r="14914" x14ac:dyDescent="0.2"/>
    <row r="14915" x14ac:dyDescent="0.2"/>
    <row r="14916" x14ac:dyDescent="0.2"/>
    <row r="14917" x14ac:dyDescent="0.2"/>
    <row r="14918" x14ac:dyDescent="0.2"/>
    <row r="14919" x14ac:dyDescent="0.2"/>
    <row r="14920" x14ac:dyDescent="0.2"/>
    <row r="14921" x14ac:dyDescent="0.2"/>
    <row r="14922" x14ac:dyDescent="0.2"/>
    <row r="14923" x14ac:dyDescent="0.2"/>
    <row r="14924" x14ac:dyDescent="0.2"/>
    <row r="14925" x14ac:dyDescent="0.2"/>
    <row r="14926" x14ac:dyDescent="0.2"/>
    <row r="14927" x14ac:dyDescent="0.2"/>
    <row r="14928" x14ac:dyDescent="0.2"/>
    <row r="14929" x14ac:dyDescent="0.2"/>
    <row r="14930" x14ac:dyDescent="0.2"/>
    <row r="14931" x14ac:dyDescent="0.2"/>
    <row r="14932" x14ac:dyDescent="0.2"/>
    <row r="14933" x14ac:dyDescent="0.2"/>
    <row r="14934" x14ac:dyDescent="0.2"/>
    <row r="14935" x14ac:dyDescent="0.2"/>
    <row r="14936" x14ac:dyDescent="0.2"/>
    <row r="14937" x14ac:dyDescent="0.2"/>
    <row r="14938" x14ac:dyDescent="0.2"/>
    <row r="14939" x14ac:dyDescent="0.2"/>
    <row r="14940" x14ac:dyDescent="0.2"/>
    <row r="14941" x14ac:dyDescent="0.2"/>
    <row r="14942" x14ac:dyDescent="0.2"/>
    <row r="14943" x14ac:dyDescent="0.2"/>
    <row r="14944" x14ac:dyDescent="0.2"/>
    <row r="14945" x14ac:dyDescent="0.2"/>
    <row r="14946" x14ac:dyDescent="0.2"/>
    <row r="14947" x14ac:dyDescent="0.2"/>
    <row r="14948" x14ac:dyDescent="0.2"/>
    <row r="14949" x14ac:dyDescent="0.2"/>
    <row r="14950" x14ac:dyDescent="0.2"/>
    <row r="14951" x14ac:dyDescent="0.2"/>
    <row r="14952" x14ac:dyDescent="0.2"/>
    <row r="14953" x14ac:dyDescent="0.2"/>
    <row r="14954" x14ac:dyDescent="0.2"/>
    <row r="14955" x14ac:dyDescent="0.2"/>
    <row r="14956" x14ac:dyDescent="0.2"/>
    <row r="14957" x14ac:dyDescent="0.2"/>
    <row r="14958" x14ac:dyDescent="0.2"/>
    <row r="14959" x14ac:dyDescent="0.2"/>
    <row r="14960" x14ac:dyDescent="0.2"/>
    <row r="14961" x14ac:dyDescent="0.2"/>
    <row r="14962" x14ac:dyDescent="0.2"/>
    <row r="14963" x14ac:dyDescent="0.2"/>
    <row r="14964" x14ac:dyDescent="0.2"/>
    <row r="14965" x14ac:dyDescent="0.2"/>
    <row r="14966" x14ac:dyDescent="0.2"/>
    <row r="14967" x14ac:dyDescent="0.2"/>
    <row r="14968" x14ac:dyDescent="0.2"/>
    <row r="14969" x14ac:dyDescent="0.2"/>
    <row r="14970" x14ac:dyDescent="0.2"/>
    <row r="14971" x14ac:dyDescent="0.2"/>
    <row r="14972" x14ac:dyDescent="0.2"/>
    <row r="14973" x14ac:dyDescent="0.2"/>
    <row r="14974" x14ac:dyDescent="0.2"/>
    <row r="14975" x14ac:dyDescent="0.2"/>
    <row r="14976" x14ac:dyDescent="0.2"/>
    <row r="14977" x14ac:dyDescent="0.2"/>
    <row r="14978" x14ac:dyDescent="0.2"/>
    <row r="14979" x14ac:dyDescent="0.2"/>
    <row r="14980" x14ac:dyDescent="0.2"/>
    <row r="14981" x14ac:dyDescent="0.2"/>
    <row r="14982" x14ac:dyDescent="0.2"/>
    <row r="14983" x14ac:dyDescent="0.2"/>
    <row r="14984" x14ac:dyDescent="0.2"/>
    <row r="14985" x14ac:dyDescent="0.2"/>
    <row r="14986" x14ac:dyDescent="0.2"/>
    <row r="14987" x14ac:dyDescent="0.2"/>
    <row r="14988" x14ac:dyDescent="0.2"/>
    <row r="14989" x14ac:dyDescent="0.2"/>
    <row r="14990" x14ac:dyDescent="0.2"/>
    <row r="14991" x14ac:dyDescent="0.2"/>
    <row r="14992" x14ac:dyDescent="0.2"/>
    <row r="14993" x14ac:dyDescent="0.2"/>
    <row r="14994" x14ac:dyDescent="0.2"/>
    <row r="14995" x14ac:dyDescent="0.2"/>
    <row r="14996" x14ac:dyDescent="0.2"/>
    <row r="14997" x14ac:dyDescent="0.2"/>
    <row r="14998" x14ac:dyDescent="0.2"/>
    <row r="14999" x14ac:dyDescent="0.2"/>
    <row r="15000" x14ac:dyDescent="0.2"/>
    <row r="15001" x14ac:dyDescent="0.2"/>
    <row r="15002" x14ac:dyDescent="0.2"/>
    <row r="15003" x14ac:dyDescent="0.2"/>
    <row r="15004" x14ac:dyDescent="0.2"/>
    <row r="15005" x14ac:dyDescent="0.2"/>
    <row r="15006" x14ac:dyDescent="0.2"/>
    <row r="15007" x14ac:dyDescent="0.2"/>
    <row r="15008" x14ac:dyDescent="0.2"/>
    <row r="15009" x14ac:dyDescent="0.2"/>
    <row r="15010" x14ac:dyDescent="0.2"/>
    <row r="15011" x14ac:dyDescent="0.2"/>
    <row r="15012" x14ac:dyDescent="0.2"/>
    <row r="15013" x14ac:dyDescent="0.2"/>
    <row r="15014" x14ac:dyDescent="0.2"/>
    <row r="15015" x14ac:dyDescent="0.2"/>
    <row r="15016" x14ac:dyDescent="0.2"/>
    <row r="15017" x14ac:dyDescent="0.2"/>
    <row r="15018" x14ac:dyDescent="0.2"/>
    <row r="15019" x14ac:dyDescent="0.2"/>
    <row r="15020" x14ac:dyDescent="0.2"/>
    <row r="15021" x14ac:dyDescent="0.2"/>
    <row r="15022" x14ac:dyDescent="0.2"/>
    <row r="15023" x14ac:dyDescent="0.2"/>
    <row r="15024" x14ac:dyDescent="0.2"/>
    <row r="15025" x14ac:dyDescent="0.2"/>
    <row r="15026" x14ac:dyDescent="0.2"/>
    <row r="15027" x14ac:dyDescent="0.2"/>
    <row r="15028" x14ac:dyDescent="0.2"/>
    <row r="15029" x14ac:dyDescent="0.2"/>
    <row r="15030" x14ac:dyDescent="0.2"/>
    <row r="15031" x14ac:dyDescent="0.2"/>
    <row r="15032" x14ac:dyDescent="0.2"/>
    <row r="15033" x14ac:dyDescent="0.2"/>
    <row r="15034" x14ac:dyDescent="0.2"/>
    <row r="15035" x14ac:dyDescent="0.2"/>
    <row r="15036" x14ac:dyDescent="0.2"/>
    <row r="15037" x14ac:dyDescent="0.2"/>
    <row r="15038" x14ac:dyDescent="0.2"/>
    <row r="15039" x14ac:dyDescent="0.2"/>
    <row r="15040" x14ac:dyDescent="0.2"/>
    <row r="15041" x14ac:dyDescent="0.2"/>
    <row r="15042" x14ac:dyDescent="0.2"/>
    <row r="15043" x14ac:dyDescent="0.2"/>
    <row r="15044" x14ac:dyDescent="0.2"/>
    <row r="15045" x14ac:dyDescent="0.2"/>
    <row r="15046" x14ac:dyDescent="0.2"/>
    <row r="15047" x14ac:dyDescent="0.2"/>
    <row r="15048" x14ac:dyDescent="0.2"/>
    <row r="15049" x14ac:dyDescent="0.2"/>
    <row r="15050" x14ac:dyDescent="0.2"/>
    <row r="15051" x14ac:dyDescent="0.2"/>
    <row r="15052" x14ac:dyDescent="0.2"/>
    <row r="15053" x14ac:dyDescent="0.2"/>
    <row r="15054" x14ac:dyDescent="0.2"/>
    <row r="15055" x14ac:dyDescent="0.2"/>
    <row r="15056" x14ac:dyDescent="0.2"/>
    <row r="15057" x14ac:dyDescent="0.2"/>
    <row r="15058" x14ac:dyDescent="0.2"/>
    <row r="15059" x14ac:dyDescent="0.2"/>
    <row r="15060" x14ac:dyDescent="0.2"/>
    <row r="15061" x14ac:dyDescent="0.2"/>
    <row r="15062" x14ac:dyDescent="0.2"/>
    <row r="15063" x14ac:dyDescent="0.2"/>
    <row r="15064" x14ac:dyDescent="0.2"/>
    <row r="15065" x14ac:dyDescent="0.2"/>
    <row r="15066" x14ac:dyDescent="0.2"/>
    <row r="15067" x14ac:dyDescent="0.2"/>
    <row r="15068" x14ac:dyDescent="0.2"/>
    <row r="15069" x14ac:dyDescent="0.2"/>
    <row r="15070" x14ac:dyDescent="0.2"/>
    <row r="15071" x14ac:dyDescent="0.2"/>
    <row r="15072" x14ac:dyDescent="0.2"/>
    <row r="15073" x14ac:dyDescent="0.2"/>
    <row r="15074" x14ac:dyDescent="0.2"/>
    <row r="15075" x14ac:dyDescent="0.2"/>
    <row r="15076" x14ac:dyDescent="0.2"/>
    <row r="15077" x14ac:dyDescent="0.2"/>
    <row r="15078" x14ac:dyDescent="0.2"/>
    <row r="15079" x14ac:dyDescent="0.2"/>
    <row r="15080" x14ac:dyDescent="0.2"/>
    <row r="15081" x14ac:dyDescent="0.2"/>
    <row r="15082" x14ac:dyDescent="0.2"/>
    <row r="15083" x14ac:dyDescent="0.2"/>
    <row r="15084" x14ac:dyDescent="0.2"/>
    <row r="15085" x14ac:dyDescent="0.2"/>
    <row r="15086" x14ac:dyDescent="0.2"/>
    <row r="15087" x14ac:dyDescent="0.2"/>
    <row r="15088" x14ac:dyDescent="0.2"/>
    <row r="15089" x14ac:dyDescent="0.2"/>
    <row r="15090" x14ac:dyDescent="0.2"/>
    <row r="15091" x14ac:dyDescent="0.2"/>
    <row r="15092" x14ac:dyDescent="0.2"/>
    <row r="15093" x14ac:dyDescent="0.2"/>
    <row r="15094" x14ac:dyDescent="0.2"/>
    <row r="15095" x14ac:dyDescent="0.2"/>
    <row r="15096" x14ac:dyDescent="0.2"/>
    <row r="15097" x14ac:dyDescent="0.2"/>
    <row r="15098" x14ac:dyDescent="0.2"/>
    <row r="15099" x14ac:dyDescent="0.2"/>
    <row r="15100" x14ac:dyDescent="0.2"/>
    <row r="15101" x14ac:dyDescent="0.2"/>
    <row r="15102" x14ac:dyDescent="0.2"/>
    <row r="15103" x14ac:dyDescent="0.2"/>
    <row r="15104" x14ac:dyDescent="0.2"/>
    <row r="15105" x14ac:dyDescent="0.2"/>
    <row r="15106" x14ac:dyDescent="0.2"/>
    <row r="15107" x14ac:dyDescent="0.2"/>
    <row r="15108" x14ac:dyDescent="0.2"/>
    <row r="15109" x14ac:dyDescent="0.2"/>
    <row r="15110" x14ac:dyDescent="0.2"/>
    <row r="15111" x14ac:dyDescent="0.2"/>
    <row r="15112" x14ac:dyDescent="0.2"/>
    <row r="15113" x14ac:dyDescent="0.2"/>
    <row r="15114" x14ac:dyDescent="0.2"/>
    <row r="15115" x14ac:dyDescent="0.2"/>
    <row r="15116" x14ac:dyDescent="0.2"/>
    <row r="15117" x14ac:dyDescent="0.2"/>
    <row r="15118" x14ac:dyDescent="0.2"/>
    <row r="15119" x14ac:dyDescent="0.2"/>
    <row r="15120" x14ac:dyDescent="0.2"/>
    <row r="15121" x14ac:dyDescent="0.2"/>
    <row r="15122" x14ac:dyDescent="0.2"/>
    <row r="15123" x14ac:dyDescent="0.2"/>
    <row r="15124" x14ac:dyDescent="0.2"/>
    <row r="15125" x14ac:dyDescent="0.2"/>
    <row r="15126" x14ac:dyDescent="0.2"/>
    <row r="15127" x14ac:dyDescent="0.2"/>
    <row r="15128" x14ac:dyDescent="0.2"/>
    <row r="15129" x14ac:dyDescent="0.2"/>
    <row r="15130" x14ac:dyDescent="0.2"/>
    <row r="15131" x14ac:dyDescent="0.2"/>
    <row r="15132" x14ac:dyDescent="0.2"/>
    <row r="15133" x14ac:dyDescent="0.2"/>
    <row r="15134" x14ac:dyDescent="0.2"/>
    <row r="15135" x14ac:dyDescent="0.2"/>
    <row r="15136" x14ac:dyDescent="0.2"/>
    <row r="15137" x14ac:dyDescent="0.2"/>
    <row r="15138" x14ac:dyDescent="0.2"/>
    <row r="15139" x14ac:dyDescent="0.2"/>
    <row r="15140" x14ac:dyDescent="0.2"/>
    <row r="15141" x14ac:dyDescent="0.2"/>
    <row r="15142" x14ac:dyDescent="0.2"/>
    <row r="15143" x14ac:dyDescent="0.2"/>
    <row r="15144" x14ac:dyDescent="0.2"/>
    <row r="15145" x14ac:dyDescent="0.2"/>
    <row r="15146" x14ac:dyDescent="0.2"/>
    <row r="15147" x14ac:dyDescent="0.2"/>
    <row r="15148" x14ac:dyDescent="0.2"/>
    <row r="15149" x14ac:dyDescent="0.2"/>
    <row r="15150" x14ac:dyDescent="0.2"/>
    <row r="15151" x14ac:dyDescent="0.2"/>
    <row r="15152" x14ac:dyDescent="0.2"/>
    <row r="15153" x14ac:dyDescent="0.2"/>
    <row r="15154" x14ac:dyDescent="0.2"/>
    <row r="15155" x14ac:dyDescent="0.2"/>
    <row r="15156" x14ac:dyDescent="0.2"/>
    <row r="15157" x14ac:dyDescent="0.2"/>
    <row r="15158" x14ac:dyDescent="0.2"/>
    <row r="15159" x14ac:dyDescent="0.2"/>
    <row r="15160" x14ac:dyDescent="0.2"/>
    <row r="15161" x14ac:dyDescent="0.2"/>
    <row r="15162" x14ac:dyDescent="0.2"/>
    <row r="15163" x14ac:dyDescent="0.2"/>
    <row r="15164" x14ac:dyDescent="0.2"/>
    <row r="15165" x14ac:dyDescent="0.2"/>
    <row r="15166" x14ac:dyDescent="0.2"/>
    <row r="15167" x14ac:dyDescent="0.2"/>
    <row r="15168" x14ac:dyDescent="0.2"/>
    <row r="15169" x14ac:dyDescent="0.2"/>
    <row r="15170" x14ac:dyDescent="0.2"/>
    <row r="15171" x14ac:dyDescent="0.2"/>
    <row r="15172" x14ac:dyDescent="0.2"/>
    <row r="15173" x14ac:dyDescent="0.2"/>
    <row r="15174" x14ac:dyDescent="0.2"/>
    <row r="15175" x14ac:dyDescent="0.2"/>
    <row r="15176" x14ac:dyDescent="0.2"/>
    <row r="15177" x14ac:dyDescent="0.2"/>
    <row r="15178" x14ac:dyDescent="0.2"/>
    <row r="15179" x14ac:dyDescent="0.2"/>
    <row r="15180" x14ac:dyDescent="0.2"/>
    <row r="15181" x14ac:dyDescent="0.2"/>
    <row r="15182" x14ac:dyDescent="0.2"/>
    <row r="15183" x14ac:dyDescent="0.2"/>
    <row r="15184" x14ac:dyDescent="0.2"/>
    <row r="15185" x14ac:dyDescent="0.2"/>
    <row r="15186" x14ac:dyDescent="0.2"/>
    <row r="15187" x14ac:dyDescent="0.2"/>
    <row r="15188" x14ac:dyDescent="0.2"/>
    <row r="15189" x14ac:dyDescent="0.2"/>
    <row r="15190" x14ac:dyDescent="0.2"/>
    <row r="15191" x14ac:dyDescent="0.2"/>
    <row r="15192" x14ac:dyDescent="0.2"/>
    <row r="15193" x14ac:dyDescent="0.2"/>
    <row r="15194" x14ac:dyDescent="0.2"/>
    <row r="15195" x14ac:dyDescent="0.2"/>
    <row r="15196" x14ac:dyDescent="0.2"/>
    <row r="15197" x14ac:dyDescent="0.2"/>
    <row r="15198" x14ac:dyDescent="0.2"/>
    <row r="15199" x14ac:dyDescent="0.2"/>
    <row r="15200" x14ac:dyDescent="0.2"/>
    <row r="15201" x14ac:dyDescent="0.2"/>
    <row r="15202" x14ac:dyDescent="0.2"/>
    <row r="15203" x14ac:dyDescent="0.2"/>
    <row r="15204" x14ac:dyDescent="0.2"/>
    <row r="15205" x14ac:dyDescent="0.2"/>
    <row r="15206" x14ac:dyDescent="0.2"/>
    <row r="15207" x14ac:dyDescent="0.2"/>
    <row r="15208" x14ac:dyDescent="0.2"/>
    <row r="15209" x14ac:dyDescent="0.2"/>
    <row r="15210" x14ac:dyDescent="0.2"/>
    <row r="15211" x14ac:dyDescent="0.2"/>
    <row r="15212" x14ac:dyDescent="0.2"/>
    <row r="15213" x14ac:dyDescent="0.2"/>
    <row r="15214" x14ac:dyDescent="0.2"/>
    <row r="15215" x14ac:dyDescent="0.2"/>
    <row r="15216" x14ac:dyDescent="0.2"/>
    <row r="15217" x14ac:dyDescent="0.2"/>
    <row r="15218" x14ac:dyDescent="0.2"/>
    <row r="15219" x14ac:dyDescent="0.2"/>
    <row r="15220" x14ac:dyDescent="0.2"/>
    <row r="15221" x14ac:dyDescent="0.2"/>
    <row r="15222" x14ac:dyDescent="0.2"/>
    <row r="15223" x14ac:dyDescent="0.2"/>
    <row r="15224" x14ac:dyDescent="0.2"/>
    <row r="15225" x14ac:dyDescent="0.2"/>
    <row r="15226" x14ac:dyDescent="0.2"/>
    <row r="15227" x14ac:dyDescent="0.2"/>
    <row r="15228" x14ac:dyDescent="0.2"/>
    <row r="15229" x14ac:dyDescent="0.2"/>
    <row r="15230" x14ac:dyDescent="0.2"/>
    <row r="15231" x14ac:dyDescent="0.2"/>
    <row r="15232" x14ac:dyDescent="0.2"/>
    <row r="15233" x14ac:dyDescent="0.2"/>
    <row r="15234" x14ac:dyDescent="0.2"/>
    <row r="15235" x14ac:dyDescent="0.2"/>
    <row r="15236" x14ac:dyDescent="0.2"/>
    <row r="15237" x14ac:dyDescent="0.2"/>
    <row r="15238" x14ac:dyDescent="0.2"/>
    <row r="15239" x14ac:dyDescent="0.2"/>
    <row r="15240" x14ac:dyDescent="0.2"/>
    <row r="15241" x14ac:dyDescent="0.2"/>
    <row r="15242" x14ac:dyDescent="0.2"/>
    <row r="15243" x14ac:dyDescent="0.2"/>
    <row r="15244" x14ac:dyDescent="0.2"/>
    <row r="15245" x14ac:dyDescent="0.2"/>
    <row r="15246" x14ac:dyDescent="0.2"/>
    <row r="15247" x14ac:dyDescent="0.2"/>
    <row r="15248" x14ac:dyDescent="0.2"/>
    <row r="15249" x14ac:dyDescent="0.2"/>
    <row r="15250" x14ac:dyDescent="0.2"/>
    <row r="15251" x14ac:dyDescent="0.2"/>
    <row r="15252" x14ac:dyDescent="0.2"/>
    <row r="15253" x14ac:dyDescent="0.2"/>
    <row r="15254" x14ac:dyDescent="0.2"/>
    <row r="15255" x14ac:dyDescent="0.2"/>
    <row r="15256" x14ac:dyDescent="0.2"/>
    <row r="15257" x14ac:dyDescent="0.2"/>
    <row r="15258" x14ac:dyDescent="0.2"/>
    <row r="15259" x14ac:dyDescent="0.2"/>
    <row r="15260" x14ac:dyDescent="0.2"/>
    <row r="15261" x14ac:dyDescent="0.2"/>
    <row r="15262" x14ac:dyDescent="0.2"/>
    <row r="15263" x14ac:dyDescent="0.2"/>
    <row r="15264" x14ac:dyDescent="0.2"/>
    <row r="15265" x14ac:dyDescent="0.2"/>
    <row r="15266" x14ac:dyDescent="0.2"/>
    <row r="15267" x14ac:dyDescent="0.2"/>
    <row r="15268" x14ac:dyDescent="0.2"/>
    <row r="15269" x14ac:dyDescent="0.2"/>
    <row r="15270" x14ac:dyDescent="0.2"/>
    <row r="15271" x14ac:dyDescent="0.2"/>
    <row r="15272" x14ac:dyDescent="0.2"/>
    <row r="15273" x14ac:dyDescent="0.2"/>
    <row r="15274" x14ac:dyDescent="0.2"/>
    <row r="15275" x14ac:dyDescent="0.2"/>
    <row r="15276" x14ac:dyDescent="0.2"/>
    <row r="15277" x14ac:dyDescent="0.2"/>
    <row r="15278" x14ac:dyDescent="0.2"/>
    <row r="15279" x14ac:dyDescent="0.2"/>
    <row r="15280" x14ac:dyDescent="0.2"/>
    <row r="15281" x14ac:dyDescent="0.2"/>
    <row r="15282" x14ac:dyDescent="0.2"/>
    <row r="15283" x14ac:dyDescent="0.2"/>
    <row r="15284" x14ac:dyDescent="0.2"/>
    <row r="15285" x14ac:dyDescent="0.2"/>
    <row r="15286" x14ac:dyDescent="0.2"/>
    <row r="15287" x14ac:dyDescent="0.2"/>
    <row r="15288" x14ac:dyDescent="0.2"/>
    <row r="15289" x14ac:dyDescent="0.2"/>
    <row r="15290" x14ac:dyDescent="0.2"/>
    <row r="15291" x14ac:dyDescent="0.2"/>
    <row r="15292" x14ac:dyDescent="0.2"/>
    <row r="15293" x14ac:dyDescent="0.2"/>
    <row r="15294" x14ac:dyDescent="0.2"/>
    <row r="15295" x14ac:dyDescent="0.2"/>
    <row r="15296" x14ac:dyDescent="0.2"/>
    <row r="15297" x14ac:dyDescent="0.2"/>
    <row r="15298" x14ac:dyDescent="0.2"/>
    <row r="15299" x14ac:dyDescent="0.2"/>
    <row r="15300" x14ac:dyDescent="0.2"/>
    <row r="15301" x14ac:dyDescent="0.2"/>
    <row r="15302" x14ac:dyDescent="0.2"/>
    <row r="15303" x14ac:dyDescent="0.2"/>
    <row r="15304" x14ac:dyDescent="0.2"/>
    <row r="15305" x14ac:dyDescent="0.2"/>
    <row r="15306" x14ac:dyDescent="0.2"/>
    <row r="15307" x14ac:dyDescent="0.2"/>
    <row r="15308" x14ac:dyDescent="0.2"/>
    <row r="15309" x14ac:dyDescent="0.2"/>
    <row r="15310" x14ac:dyDescent="0.2"/>
    <row r="15311" x14ac:dyDescent="0.2"/>
    <row r="15312" x14ac:dyDescent="0.2"/>
    <row r="15313" x14ac:dyDescent="0.2"/>
    <row r="15314" x14ac:dyDescent="0.2"/>
    <row r="15315" x14ac:dyDescent="0.2"/>
    <row r="15316" x14ac:dyDescent="0.2"/>
    <row r="15317" x14ac:dyDescent="0.2"/>
    <row r="15318" x14ac:dyDescent="0.2"/>
    <row r="15319" x14ac:dyDescent="0.2"/>
    <row r="15320" x14ac:dyDescent="0.2"/>
    <row r="15321" x14ac:dyDescent="0.2"/>
    <row r="15322" x14ac:dyDescent="0.2"/>
    <row r="15323" x14ac:dyDescent="0.2"/>
    <row r="15324" x14ac:dyDescent="0.2"/>
    <row r="15325" x14ac:dyDescent="0.2"/>
    <row r="15326" x14ac:dyDescent="0.2"/>
    <row r="15327" x14ac:dyDescent="0.2"/>
    <row r="15328" x14ac:dyDescent="0.2"/>
    <row r="15329" x14ac:dyDescent="0.2"/>
    <row r="15330" x14ac:dyDescent="0.2"/>
    <row r="15331" x14ac:dyDescent="0.2"/>
    <row r="15332" x14ac:dyDescent="0.2"/>
    <row r="15333" x14ac:dyDescent="0.2"/>
    <row r="15334" x14ac:dyDescent="0.2"/>
    <row r="15335" x14ac:dyDescent="0.2"/>
    <row r="15336" x14ac:dyDescent="0.2"/>
    <row r="15337" x14ac:dyDescent="0.2"/>
    <row r="15338" x14ac:dyDescent="0.2"/>
    <row r="15339" x14ac:dyDescent="0.2"/>
    <row r="15340" x14ac:dyDescent="0.2"/>
    <row r="15341" x14ac:dyDescent="0.2"/>
    <row r="15342" x14ac:dyDescent="0.2"/>
    <row r="15343" x14ac:dyDescent="0.2"/>
    <row r="15344" x14ac:dyDescent="0.2"/>
    <row r="15345" x14ac:dyDescent="0.2"/>
    <row r="15346" x14ac:dyDescent="0.2"/>
    <row r="15347" x14ac:dyDescent="0.2"/>
    <row r="15348" x14ac:dyDescent="0.2"/>
    <row r="15349" x14ac:dyDescent="0.2"/>
    <row r="15350" x14ac:dyDescent="0.2"/>
    <row r="15351" x14ac:dyDescent="0.2"/>
    <row r="15352" x14ac:dyDescent="0.2"/>
    <row r="15353" x14ac:dyDescent="0.2"/>
    <row r="15354" x14ac:dyDescent="0.2"/>
    <row r="15355" x14ac:dyDescent="0.2"/>
    <row r="15356" x14ac:dyDescent="0.2"/>
    <row r="15357" x14ac:dyDescent="0.2"/>
    <row r="15358" x14ac:dyDescent="0.2"/>
    <row r="15359" x14ac:dyDescent="0.2"/>
    <row r="15360" x14ac:dyDescent="0.2"/>
    <row r="15361" x14ac:dyDescent="0.2"/>
    <row r="15362" x14ac:dyDescent="0.2"/>
    <row r="15363" x14ac:dyDescent="0.2"/>
    <row r="15364" x14ac:dyDescent="0.2"/>
    <row r="15365" x14ac:dyDescent="0.2"/>
    <row r="15366" x14ac:dyDescent="0.2"/>
    <row r="15367" x14ac:dyDescent="0.2"/>
    <row r="15368" x14ac:dyDescent="0.2"/>
    <row r="15369" x14ac:dyDescent="0.2"/>
    <row r="15370" x14ac:dyDescent="0.2"/>
    <row r="15371" x14ac:dyDescent="0.2"/>
    <row r="15372" x14ac:dyDescent="0.2"/>
    <row r="15373" x14ac:dyDescent="0.2"/>
    <row r="15374" x14ac:dyDescent="0.2"/>
    <row r="15375" x14ac:dyDescent="0.2"/>
    <row r="15376" x14ac:dyDescent="0.2"/>
    <row r="15377" x14ac:dyDescent="0.2"/>
    <row r="15378" x14ac:dyDescent="0.2"/>
    <row r="15379" x14ac:dyDescent="0.2"/>
    <row r="15380" x14ac:dyDescent="0.2"/>
    <row r="15381" x14ac:dyDescent="0.2"/>
    <row r="15382" x14ac:dyDescent="0.2"/>
    <row r="15383" x14ac:dyDescent="0.2"/>
    <row r="15384" x14ac:dyDescent="0.2"/>
    <row r="15385" x14ac:dyDescent="0.2"/>
    <row r="15386" x14ac:dyDescent="0.2"/>
    <row r="15387" x14ac:dyDescent="0.2"/>
    <row r="15388" x14ac:dyDescent="0.2"/>
    <row r="15389" x14ac:dyDescent="0.2"/>
    <row r="15390" x14ac:dyDescent="0.2"/>
    <row r="15391" x14ac:dyDescent="0.2"/>
    <row r="15392" x14ac:dyDescent="0.2"/>
    <row r="15393" x14ac:dyDescent="0.2"/>
    <row r="15394" x14ac:dyDescent="0.2"/>
    <row r="15395" x14ac:dyDescent="0.2"/>
    <row r="15396" x14ac:dyDescent="0.2"/>
    <row r="15397" x14ac:dyDescent="0.2"/>
    <row r="15398" x14ac:dyDescent="0.2"/>
    <row r="15399" x14ac:dyDescent="0.2"/>
    <row r="15400" x14ac:dyDescent="0.2"/>
    <row r="15401" x14ac:dyDescent="0.2"/>
    <row r="15402" x14ac:dyDescent="0.2"/>
    <row r="15403" x14ac:dyDescent="0.2"/>
    <row r="15404" x14ac:dyDescent="0.2"/>
    <row r="15405" x14ac:dyDescent="0.2"/>
    <row r="15406" x14ac:dyDescent="0.2"/>
    <row r="15407" x14ac:dyDescent="0.2"/>
    <row r="15408" x14ac:dyDescent="0.2"/>
    <row r="15409" x14ac:dyDescent="0.2"/>
    <row r="15410" x14ac:dyDescent="0.2"/>
    <row r="15411" x14ac:dyDescent="0.2"/>
    <row r="15412" x14ac:dyDescent="0.2"/>
    <row r="15413" x14ac:dyDescent="0.2"/>
    <row r="15414" x14ac:dyDescent="0.2"/>
    <row r="15415" x14ac:dyDescent="0.2"/>
    <row r="15416" x14ac:dyDescent="0.2"/>
    <row r="15417" x14ac:dyDescent="0.2"/>
    <row r="15418" x14ac:dyDescent="0.2"/>
    <row r="15419" x14ac:dyDescent="0.2"/>
    <row r="15420" x14ac:dyDescent="0.2"/>
    <row r="15421" x14ac:dyDescent="0.2"/>
    <row r="15422" x14ac:dyDescent="0.2"/>
    <row r="15423" x14ac:dyDescent="0.2"/>
    <row r="15424" x14ac:dyDescent="0.2"/>
    <row r="15425" x14ac:dyDescent="0.2"/>
    <row r="15426" x14ac:dyDescent="0.2"/>
    <row r="15427" x14ac:dyDescent="0.2"/>
    <row r="15428" x14ac:dyDescent="0.2"/>
    <row r="15429" x14ac:dyDescent="0.2"/>
    <row r="15430" x14ac:dyDescent="0.2"/>
    <row r="15431" x14ac:dyDescent="0.2"/>
    <row r="15432" x14ac:dyDescent="0.2"/>
    <row r="15433" x14ac:dyDescent="0.2"/>
    <row r="15434" x14ac:dyDescent="0.2"/>
    <row r="15435" x14ac:dyDescent="0.2"/>
    <row r="15436" x14ac:dyDescent="0.2"/>
    <row r="15437" x14ac:dyDescent="0.2"/>
    <row r="15438" x14ac:dyDescent="0.2"/>
    <row r="15439" x14ac:dyDescent="0.2"/>
    <row r="15440" x14ac:dyDescent="0.2"/>
    <row r="15441" x14ac:dyDescent="0.2"/>
    <row r="15442" x14ac:dyDescent="0.2"/>
    <row r="15443" x14ac:dyDescent="0.2"/>
    <row r="15444" x14ac:dyDescent="0.2"/>
    <row r="15445" x14ac:dyDescent="0.2"/>
    <row r="15446" x14ac:dyDescent="0.2"/>
    <row r="15447" x14ac:dyDescent="0.2"/>
    <row r="15448" x14ac:dyDescent="0.2"/>
    <row r="15449" x14ac:dyDescent="0.2"/>
    <row r="15450" x14ac:dyDescent="0.2"/>
    <row r="15451" x14ac:dyDescent="0.2"/>
    <row r="15452" x14ac:dyDescent="0.2"/>
    <row r="15453" x14ac:dyDescent="0.2"/>
    <row r="15454" x14ac:dyDescent="0.2"/>
    <row r="15455" x14ac:dyDescent="0.2"/>
    <row r="15456" x14ac:dyDescent="0.2"/>
    <row r="15457" x14ac:dyDescent="0.2"/>
    <row r="15458" x14ac:dyDescent="0.2"/>
    <row r="15459" x14ac:dyDescent="0.2"/>
    <row r="15460" x14ac:dyDescent="0.2"/>
    <row r="15461" x14ac:dyDescent="0.2"/>
    <row r="15462" x14ac:dyDescent="0.2"/>
    <row r="15463" x14ac:dyDescent="0.2"/>
    <row r="15464" x14ac:dyDescent="0.2"/>
    <row r="15465" x14ac:dyDescent="0.2"/>
    <row r="15466" x14ac:dyDescent="0.2"/>
    <row r="15467" x14ac:dyDescent="0.2"/>
    <row r="15468" x14ac:dyDescent="0.2"/>
    <row r="15469" x14ac:dyDescent="0.2"/>
    <row r="15470" x14ac:dyDescent="0.2"/>
    <row r="15471" x14ac:dyDescent="0.2"/>
    <row r="15472" x14ac:dyDescent="0.2"/>
    <row r="15473" x14ac:dyDescent="0.2"/>
    <row r="15474" x14ac:dyDescent="0.2"/>
    <row r="15475" x14ac:dyDescent="0.2"/>
    <row r="15476" x14ac:dyDescent="0.2"/>
    <row r="15477" x14ac:dyDescent="0.2"/>
    <row r="15478" x14ac:dyDescent="0.2"/>
    <row r="15479" x14ac:dyDescent="0.2"/>
    <row r="15480" x14ac:dyDescent="0.2"/>
    <row r="15481" x14ac:dyDescent="0.2"/>
    <row r="15482" x14ac:dyDescent="0.2"/>
    <row r="15483" x14ac:dyDescent="0.2"/>
    <row r="15484" x14ac:dyDescent="0.2"/>
    <row r="15485" x14ac:dyDescent="0.2"/>
    <row r="15486" x14ac:dyDescent="0.2"/>
    <row r="15487" x14ac:dyDescent="0.2"/>
    <row r="15488" x14ac:dyDescent="0.2"/>
    <row r="15489" x14ac:dyDescent="0.2"/>
    <row r="15490" x14ac:dyDescent="0.2"/>
    <row r="15491" x14ac:dyDescent="0.2"/>
    <row r="15492" x14ac:dyDescent="0.2"/>
    <row r="15493" x14ac:dyDescent="0.2"/>
    <row r="15494" x14ac:dyDescent="0.2"/>
    <row r="15495" x14ac:dyDescent="0.2"/>
    <row r="15496" x14ac:dyDescent="0.2"/>
    <row r="15497" x14ac:dyDescent="0.2"/>
    <row r="15498" x14ac:dyDescent="0.2"/>
    <row r="15499" x14ac:dyDescent="0.2"/>
    <row r="15500" x14ac:dyDescent="0.2"/>
    <row r="15501" x14ac:dyDescent="0.2"/>
    <row r="15502" x14ac:dyDescent="0.2"/>
    <row r="15503" x14ac:dyDescent="0.2"/>
    <row r="15504" x14ac:dyDescent="0.2"/>
    <row r="15505" x14ac:dyDescent="0.2"/>
    <row r="15506" x14ac:dyDescent="0.2"/>
    <row r="15507" x14ac:dyDescent="0.2"/>
    <row r="15508" x14ac:dyDescent="0.2"/>
    <row r="15509" x14ac:dyDescent="0.2"/>
    <row r="15510" x14ac:dyDescent="0.2"/>
    <row r="15511" x14ac:dyDescent="0.2"/>
    <row r="15512" x14ac:dyDescent="0.2"/>
    <row r="15513" x14ac:dyDescent="0.2"/>
    <row r="15514" x14ac:dyDescent="0.2"/>
    <row r="15515" x14ac:dyDescent="0.2"/>
    <row r="15516" x14ac:dyDescent="0.2"/>
    <row r="15517" x14ac:dyDescent="0.2"/>
    <row r="15518" x14ac:dyDescent="0.2"/>
    <row r="15519" x14ac:dyDescent="0.2"/>
    <row r="15520" x14ac:dyDescent="0.2"/>
    <row r="15521" x14ac:dyDescent="0.2"/>
    <row r="15522" x14ac:dyDescent="0.2"/>
    <row r="15523" x14ac:dyDescent="0.2"/>
    <row r="15524" x14ac:dyDescent="0.2"/>
    <row r="15525" x14ac:dyDescent="0.2"/>
    <row r="15526" x14ac:dyDescent="0.2"/>
    <row r="15527" x14ac:dyDescent="0.2"/>
    <row r="15528" x14ac:dyDescent="0.2"/>
    <row r="15529" x14ac:dyDescent="0.2"/>
    <row r="15530" x14ac:dyDescent="0.2"/>
    <row r="15531" x14ac:dyDescent="0.2"/>
    <row r="15532" x14ac:dyDescent="0.2"/>
    <row r="15533" x14ac:dyDescent="0.2"/>
    <row r="15534" x14ac:dyDescent="0.2"/>
    <row r="15535" x14ac:dyDescent="0.2"/>
    <row r="15536" x14ac:dyDescent="0.2"/>
    <row r="15537" x14ac:dyDescent="0.2"/>
    <row r="15538" x14ac:dyDescent="0.2"/>
    <row r="15539" x14ac:dyDescent="0.2"/>
    <row r="15540" x14ac:dyDescent="0.2"/>
    <row r="15541" x14ac:dyDescent="0.2"/>
    <row r="15542" x14ac:dyDescent="0.2"/>
    <row r="15543" x14ac:dyDescent="0.2"/>
    <row r="15544" x14ac:dyDescent="0.2"/>
    <row r="15545" x14ac:dyDescent="0.2"/>
    <row r="15546" x14ac:dyDescent="0.2"/>
    <row r="15547" x14ac:dyDescent="0.2"/>
    <row r="15548" x14ac:dyDescent="0.2"/>
    <row r="15549" x14ac:dyDescent="0.2"/>
    <row r="15550" x14ac:dyDescent="0.2"/>
    <row r="15551" x14ac:dyDescent="0.2"/>
    <row r="15552" x14ac:dyDescent="0.2"/>
    <row r="15553" x14ac:dyDescent="0.2"/>
    <row r="15554" x14ac:dyDescent="0.2"/>
    <row r="15555" x14ac:dyDescent="0.2"/>
    <row r="15556" x14ac:dyDescent="0.2"/>
    <row r="15557" x14ac:dyDescent="0.2"/>
    <row r="15558" x14ac:dyDescent="0.2"/>
    <row r="15559" x14ac:dyDescent="0.2"/>
    <row r="15560" x14ac:dyDescent="0.2"/>
    <row r="15561" x14ac:dyDescent="0.2"/>
    <row r="15562" x14ac:dyDescent="0.2"/>
    <row r="15563" x14ac:dyDescent="0.2"/>
    <row r="15564" x14ac:dyDescent="0.2"/>
    <row r="15565" x14ac:dyDescent="0.2"/>
    <row r="15566" x14ac:dyDescent="0.2"/>
    <row r="15567" x14ac:dyDescent="0.2"/>
    <row r="15568" x14ac:dyDescent="0.2"/>
    <row r="15569" x14ac:dyDescent="0.2"/>
    <row r="15570" x14ac:dyDescent="0.2"/>
    <row r="15571" x14ac:dyDescent="0.2"/>
    <row r="15572" x14ac:dyDescent="0.2"/>
    <row r="15573" x14ac:dyDescent="0.2"/>
    <row r="15574" x14ac:dyDescent="0.2"/>
    <row r="15575" x14ac:dyDescent="0.2"/>
    <row r="15576" x14ac:dyDescent="0.2"/>
    <row r="15577" x14ac:dyDescent="0.2"/>
    <row r="15578" x14ac:dyDescent="0.2"/>
    <row r="15579" x14ac:dyDescent="0.2"/>
    <row r="15580" x14ac:dyDescent="0.2"/>
    <row r="15581" x14ac:dyDescent="0.2"/>
    <row r="15582" x14ac:dyDescent="0.2"/>
    <row r="15583" x14ac:dyDescent="0.2"/>
    <row r="15584" x14ac:dyDescent="0.2"/>
    <row r="15585" x14ac:dyDescent="0.2"/>
    <row r="15586" x14ac:dyDescent="0.2"/>
    <row r="15587" x14ac:dyDescent="0.2"/>
    <row r="15588" x14ac:dyDescent="0.2"/>
    <row r="15589" x14ac:dyDescent="0.2"/>
    <row r="15590" x14ac:dyDescent="0.2"/>
    <row r="15591" x14ac:dyDescent="0.2"/>
    <row r="15592" x14ac:dyDescent="0.2"/>
    <row r="15593" x14ac:dyDescent="0.2"/>
    <row r="15594" x14ac:dyDescent="0.2"/>
    <row r="15595" x14ac:dyDescent="0.2"/>
    <row r="15596" x14ac:dyDescent="0.2"/>
    <row r="15597" x14ac:dyDescent="0.2"/>
    <row r="15598" x14ac:dyDescent="0.2"/>
    <row r="15599" x14ac:dyDescent="0.2"/>
    <row r="15600" x14ac:dyDescent="0.2"/>
    <row r="15601" x14ac:dyDescent="0.2"/>
    <row r="15602" x14ac:dyDescent="0.2"/>
    <row r="15603" x14ac:dyDescent="0.2"/>
    <row r="15604" x14ac:dyDescent="0.2"/>
    <row r="15605" x14ac:dyDescent="0.2"/>
    <row r="15606" x14ac:dyDescent="0.2"/>
    <row r="15607" x14ac:dyDescent="0.2"/>
    <row r="15608" x14ac:dyDescent="0.2"/>
    <row r="15609" x14ac:dyDescent="0.2"/>
    <row r="15610" x14ac:dyDescent="0.2"/>
    <row r="15611" x14ac:dyDescent="0.2"/>
    <row r="15612" x14ac:dyDescent="0.2"/>
    <row r="15613" x14ac:dyDescent="0.2"/>
    <row r="15614" x14ac:dyDescent="0.2"/>
    <row r="15615" x14ac:dyDescent="0.2"/>
    <row r="15616" x14ac:dyDescent="0.2"/>
    <row r="15617" x14ac:dyDescent="0.2"/>
    <row r="15618" x14ac:dyDescent="0.2"/>
    <row r="15619" x14ac:dyDescent="0.2"/>
    <row r="15620" x14ac:dyDescent="0.2"/>
    <row r="15621" x14ac:dyDescent="0.2"/>
    <row r="15622" x14ac:dyDescent="0.2"/>
    <row r="15623" x14ac:dyDescent="0.2"/>
    <row r="15624" x14ac:dyDescent="0.2"/>
    <row r="15625" x14ac:dyDescent="0.2"/>
    <row r="15626" x14ac:dyDescent="0.2"/>
    <row r="15627" x14ac:dyDescent="0.2"/>
    <row r="15628" x14ac:dyDescent="0.2"/>
    <row r="15629" x14ac:dyDescent="0.2"/>
    <row r="15630" x14ac:dyDescent="0.2"/>
    <row r="15631" x14ac:dyDescent="0.2"/>
    <row r="15632" x14ac:dyDescent="0.2"/>
    <row r="15633" x14ac:dyDescent="0.2"/>
    <row r="15634" x14ac:dyDescent="0.2"/>
    <row r="15635" x14ac:dyDescent="0.2"/>
    <row r="15636" x14ac:dyDescent="0.2"/>
    <row r="15637" x14ac:dyDescent="0.2"/>
    <row r="15638" x14ac:dyDescent="0.2"/>
    <row r="15639" x14ac:dyDescent="0.2"/>
    <row r="15640" x14ac:dyDescent="0.2"/>
    <row r="15641" x14ac:dyDescent="0.2"/>
    <row r="15642" x14ac:dyDescent="0.2"/>
    <row r="15643" x14ac:dyDescent="0.2"/>
    <row r="15644" x14ac:dyDescent="0.2"/>
    <row r="15645" x14ac:dyDescent="0.2"/>
    <row r="15646" x14ac:dyDescent="0.2"/>
    <row r="15647" x14ac:dyDescent="0.2"/>
    <row r="15648" x14ac:dyDescent="0.2"/>
    <row r="15649" x14ac:dyDescent="0.2"/>
    <row r="15650" x14ac:dyDescent="0.2"/>
    <row r="15651" x14ac:dyDescent="0.2"/>
    <row r="15652" x14ac:dyDescent="0.2"/>
    <row r="15653" x14ac:dyDescent="0.2"/>
    <row r="15654" x14ac:dyDescent="0.2"/>
    <row r="15655" x14ac:dyDescent="0.2"/>
    <row r="15656" x14ac:dyDescent="0.2"/>
    <row r="15657" x14ac:dyDescent="0.2"/>
    <row r="15658" x14ac:dyDescent="0.2"/>
    <row r="15659" x14ac:dyDescent="0.2"/>
    <row r="15660" x14ac:dyDescent="0.2"/>
    <row r="15661" x14ac:dyDescent="0.2"/>
    <row r="15662" x14ac:dyDescent="0.2"/>
    <row r="15663" x14ac:dyDescent="0.2"/>
    <row r="15664" x14ac:dyDescent="0.2"/>
    <row r="15665" x14ac:dyDescent="0.2"/>
    <row r="15666" x14ac:dyDescent="0.2"/>
    <row r="15667" x14ac:dyDescent="0.2"/>
    <row r="15668" x14ac:dyDescent="0.2"/>
    <row r="15669" x14ac:dyDescent="0.2"/>
    <row r="15670" x14ac:dyDescent="0.2"/>
    <row r="15671" x14ac:dyDescent="0.2"/>
    <row r="15672" x14ac:dyDescent="0.2"/>
    <row r="15673" x14ac:dyDescent="0.2"/>
    <row r="15674" x14ac:dyDescent="0.2"/>
    <row r="15675" x14ac:dyDescent="0.2"/>
    <row r="15676" x14ac:dyDescent="0.2"/>
    <row r="15677" x14ac:dyDescent="0.2"/>
    <row r="15678" x14ac:dyDescent="0.2"/>
    <row r="15679" x14ac:dyDescent="0.2"/>
    <row r="15680" x14ac:dyDescent="0.2"/>
    <row r="15681" x14ac:dyDescent="0.2"/>
    <row r="15682" x14ac:dyDescent="0.2"/>
    <row r="15683" x14ac:dyDescent="0.2"/>
    <row r="15684" x14ac:dyDescent="0.2"/>
    <row r="15685" x14ac:dyDescent="0.2"/>
    <row r="15686" x14ac:dyDescent="0.2"/>
    <row r="15687" x14ac:dyDescent="0.2"/>
    <row r="15688" x14ac:dyDescent="0.2"/>
    <row r="15689" x14ac:dyDescent="0.2"/>
    <row r="15690" x14ac:dyDescent="0.2"/>
    <row r="15691" x14ac:dyDescent="0.2"/>
    <row r="15692" x14ac:dyDescent="0.2"/>
    <row r="15693" x14ac:dyDescent="0.2"/>
    <row r="15694" x14ac:dyDescent="0.2"/>
    <row r="15695" x14ac:dyDescent="0.2"/>
    <row r="15696" x14ac:dyDescent="0.2"/>
    <row r="15697" x14ac:dyDescent="0.2"/>
    <row r="15698" x14ac:dyDescent="0.2"/>
    <row r="15699" x14ac:dyDescent="0.2"/>
    <row r="15700" x14ac:dyDescent="0.2"/>
    <row r="15701" x14ac:dyDescent="0.2"/>
    <row r="15702" x14ac:dyDescent="0.2"/>
    <row r="15703" x14ac:dyDescent="0.2"/>
    <row r="15704" x14ac:dyDescent="0.2"/>
    <row r="15705" x14ac:dyDescent="0.2"/>
    <row r="15706" x14ac:dyDescent="0.2"/>
    <row r="15707" x14ac:dyDescent="0.2"/>
    <row r="15708" x14ac:dyDescent="0.2"/>
    <row r="15709" x14ac:dyDescent="0.2"/>
    <row r="15710" x14ac:dyDescent="0.2"/>
    <row r="15711" x14ac:dyDescent="0.2"/>
    <row r="15712" x14ac:dyDescent="0.2"/>
    <row r="15713" x14ac:dyDescent="0.2"/>
    <row r="15714" x14ac:dyDescent="0.2"/>
    <row r="15715" x14ac:dyDescent="0.2"/>
    <row r="15716" x14ac:dyDescent="0.2"/>
    <row r="15717" x14ac:dyDescent="0.2"/>
    <row r="15718" x14ac:dyDescent="0.2"/>
    <row r="15719" x14ac:dyDescent="0.2"/>
    <row r="15720" x14ac:dyDescent="0.2"/>
    <row r="15721" x14ac:dyDescent="0.2"/>
    <row r="15722" x14ac:dyDescent="0.2"/>
    <row r="15723" x14ac:dyDescent="0.2"/>
    <row r="15724" x14ac:dyDescent="0.2"/>
    <row r="15725" x14ac:dyDescent="0.2"/>
    <row r="15726" x14ac:dyDescent="0.2"/>
    <row r="15727" x14ac:dyDescent="0.2"/>
    <row r="15728" x14ac:dyDescent="0.2"/>
    <row r="15729" x14ac:dyDescent="0.2"/>
    <row r="15730" x14ac:dyDescent="0.2"/>
    <row r="15731" x14ac:dyDescent="0.2"/>
    <row r="15732" x14ac:dyDescent="0.2"/>
    <row r="15733" x14ac:dyDescent="0.2"/>
    <row r="15734" x14ac:dyDescent="0.2"/>
    <row r="15735" x14ac:dyDescent="0.2"/>
    <row r="15736" x14ac:dyDescent="0.2"/>
    <row r="15737" x14ac:dyDescent="0.2"/>
    <row r="15738" x14ac:dyDescent="0.2"/>
    <row r="15739" x14ac:dyDescent="0.2"/>
    <row r="15740" x14ac:dyDescent="0.2"/>
    <row r="15741" x14ac:dyDescent="0.2"/>
    <row r="15742" x14ac:dyDescent="0.2"/>
    <row r="15743" x14ac:dyDescent="0.2"/>
    <row r="15744" x14ac:dyDescent="0.2"/>
    <row r="15745" x14ac:dyDescent="0.2"/>
    <row r="15746" x14ac:dyDescent="0.2"/>
    <row r="15747" x14ac:dyDescent="0.2"/>
    <row r="15748" x14ac:dyDescent="0.2"/>
    <row r="15749" x14ac:dyDescent="0.2"/>
    <row r="15750" x14ac:dyDescent="0.2"/>
    <row r="15751" x14ac:dyDescent="0.2"/>
    <row r="15752" x14ac:dyDescent="0.2"/>
    <row r="15753" x14ac:dyDescent="0.2"/>
    <row r="15754" x14ac:dyDescent="0.2"/>
    <row r="15755" x14ac:dyDescent="0.2"/>
    <row r="15756" x14ac:dyDescent="0.2"/>
    <row r="15757" x14ac:dyDescent="0.2"/>
    <row r="15758" x14ac:dyDescent="0.2"/>
    <row r="15759" x14ac:dyDescent="0.2"/>
    <row r="15760" x14ac:dyDescent="0.2"/>
    <row r="15761" x14ac:dyDescent="0.2"/>
    <row r="15762" x14ac:dyDescent="0.2"/>
    <row r="15763" x14ac:dyDescent="0.2"/>
    <row r="15764" x14ac:dyDescent="0.2"/>
    <row r="15765" x14ac:dyDescent="0.2"/>
    <row r="15766" x14ac:dyDescent="0.2"/>
    <row r="15767" x14ac:dyDescent="0.2"/>
    <row r="15768" x14ac:dyDescent="0.2"/>
    <row r="15769" x14ac:dyDescent="0.2"/>
    <row r="15770" x14ac:dyDescent="0.2"/>
    <row r="15771" x14ac:dyDescent="0.2"/>
    <row r="15772" x14ac:dyDescent="0.2"/>
    <row r="15773" x14ac:dyDescent="0.2"/>
    <row r="15774" x14ac:dyDescent="0.2"/>
    <row r="15775" x14ac:dyDescent="0.2"/>
    <row r="15776" x14ac:dyDescent="0.2"/>
    <row r="15777" x14ac:dyDescent="0.2"/>
    <row r="15778" x14ac:dyDescent="0.2"/>
    <row r="15779" x14ac:dyDescent="0.2"/>
    <row r="15780" x14ac:dyDescent="0.2"/>
    <row r="15781" x14ac:dyDescent="0.2"/>
    <row r="15782" x14ac:dyDescent="0.2"/>
    <row r="15783" x14ac:dyDescent="0.2"/>
    <row r="15784" x14ac:dyDescent="0.2"/>
    <row r="15785" x14ac:dyDescent="0.2"/>
    <row r="15786" x14ac:dyDescent="0.2"/>
    <row r="15787" x14ac:dyDescent="0.2"/>
    <row r="15788" x14ac:dyDescent="0.2"/>
    <row r="15789" x14ac:dyDescent="0.2"/>
    <row r="15790" x14ac:dyDescent="0.2"/>
    <row r="15791" x14ac:dyDescent="0.2"/>
    <row r="15792" x14ac:dyDescent="0.2"/>
    <row r="15793" x14ac:dyDescent="0.2"/>
    <row r="15794" x14ac:dyDescent="0.2"/>
    <row r="15795" x14ac:dyDescent="0.2"/>
    <row r="15796" x14ac:dyDescent="0.2"/>
    <row r="15797" x14ac:dyDescent="0.2"/>
    <row r="15798" x14ac:dyDescent="0.2"/>
    <row r="15799" x14ac:dyDescent="0.2"/>
    <row r="15800" x14ac:dyDescent="0.2"/>
    <row r="15801" x14ac:dyDescent="0.2"/>
    <row r="15802" x14ac:dyDescent="0.2"/>
    <row r="15803" x14ac:dyDescent="0.2"/>
    <row r="15804" x14ac:dyDescent="0.2"/>
    <row r="15805" x14ac:dyDescent="0.2"/>
    <row r="15806" x14ac:dyDescent="0.2"/>
    <row r="15807" x14ac:dyDescent="0.2"/>
    <row r="15808" x14ac:dyDescent="0.2"/>
    <row r="15809" x14ac:dyDescent="0.2"/>
    <row r="15810" x14ac:dyDescent="0.2"/>
    <row r="15811" x14ac:dyDescent="0.2"/>
    <row r="15812" x14ac:dyDescent="0.2"/>
    <row r="15813" x14ac:dyDescent="0.2"/>
    <row r="15814" x14ac:dyDescent="0.2"/>
    <row r="15815" x14ac:dyDescent="0.2"/>
    <row r="15816" x14ac:dyDescent="0.2"/>
    <row r="15817" x14ac:dyDescent="0.2"/>
    <row r="15818" x14ac:dyDescent="0.2"/>
    <row r="15819" x14ac:dyDescent="0.2"/>
    <row r="15820" x14ac:dyDescent="0.2"/>
    <row r="15821" x14ac:dyDescent="0.2"/>
    <row r="15822" x14ac:dyDescent="0.2"/>
    <row r="15823" x14ac:dyDescent="0.2"/>
    <row r="15824" x14ac:dyDescent="0.2"/>
    <row r="15825" x14ac:dyDescent="0.2"/>
    <row r="15826" x14ac:dyDescent="0.2"/>
    <row r="15827" x14ac:dyDescent="0.2"/>
    <row r="15828" x14ac:dyDescent="0.2"/>
    <row r="15829" x14ac:dyDescent="0.2"/>
    <row r="15830" x14ac:dyDescent="0.2"/>
    <row r="15831" x14ac:dyDescent="0.2"/>
    <row r="15832" x14ac:dyDescent="0.2"/>
    <row r="15833" x14ac:dyDescent="0.2"/>
    <row r="15834" x14ac:dyDescent="0.2"/>
    <row r="15835" x14ac:dyDescent="0.2"/>
    <row r="15836" x14ac:dyDescent="0.2"/>
    <row r="15837" x14ac:dyDescent="0.2"/>
    <row r="15838" x14ac:dyDescent="0.2"/>
    <row r="15839" x14ac:dyDescent="0.2"/>
    <row r="15840" x14ac:dyDescent="0.2"/>
    <row r="15841" x14ac:dyDescent="0.2"/>
    <row r="15842" x14ac:dyDescent="0.2"/>
    <row r="15843" x14ac:dyDescent="0.2"/>
    <row r="15844" x14ac:dyDescent="0.2"/>
    <row r="15845" x14ac:dyDescent="0.2"/>
    <row r="15846" x14ac:dyDescent="0.2"/>
    <row r="15847" x14ac:dyDescent="0.2"/>
    <row r="15848" x14ac:dyDescent="0.2"/>
    <row r="15849" x14ac:dyDescent="0.2"/>
    <row r="15850" x14ac:dyDescent="0.2"/>
    <row r="15851" x14ac:dyDescent="0.2"/>
    <row r="15852" x14ac:dyDescent="0.2"/>
    <row r="15853" x14ac:dyDescent="0.2"/>
    <row r="15854" x14ac:dyDescent="0.2"/>
    <row r="15855" x14ac:dyDescent="0.2"/>
    <row r="15856" x14ac:dyDescent="0.2"/>
    <row r="15857" x14ac:dyDescent="0.2"/>
    <row r="15858" x14ac:dyDescent="0.2"/>
    <row r="15859" x14ac:dyDescent="0.2"/>
    <row r="15860" x14ac:dyDescent="0.2"/>
    <row r="15861" x14ac:dyDescent="0.2"/>
    <row r="15862" x14ac:dyDescent="0.2"/>
    <row r="15863" x14ac:dyDescent="0.2"/>
    <row r="15864" x14ac:dyDescent="0.2"/>
    <row r="15865" x14ac:dyDescent="0.2"/>
    <row r="15866" x14ac:dyDescent="0.2"/>
    <row r="15867" x14ac:dyDescent="0.2"/>
    <row r="15868" x14ac:dyDescent="0.2"/>
    <row r="15869" x14ac:dyDescent="0.2"/>
    <row r="15870" x14ac:dyDescent="0.2"/>
    <row r="15871" x14ac:dyDescent="0.2"/>
    <row r="15872" x14ac:dyDescent="0.2"/>
    <row r="15873" x14ac:dyDescent="0.2"/>
    <row r="15874" x14ac:dyDescent="0.2"/>
    <row r="15875" x14ac:dyDescent="0.2"/>
    <row r="15876" x14ac:dyDescent="0.2"/>
    <row r="15877" x14ac:dyDescent="0.2"/>
    <row r="15878" x14ac:dyDescent="0.2"/>
    <row r="15879" x14ac:dyDescent="0.2"/>
    <row r="15880" x14ac:dyDescent="0.2"/>
    <row r="15881" x14ac:dyDescent="0.2"/>
    <row r="15882" x14ac:dyDescent="0.2"/>
    <row r="15883" x14ac:dyDescent="0.2"/>
    <row r="15884" x14ac:dyDescent="0.2"/>
    <row r="15885" x14ac:dyDescent="0.2"/>
    <row r="15886" x14ac:dyDescent="0.2"/>
    <row r="15887" x14ac:dyDescent="0.2"/>
    <row r="15888" x14ac:dyDescent="0.2"/>
    <row r="15889" x14ac:dyDescent="0.2"/>
    <row r="15890" x14ac:dyDescent="0.2"/>
    <row r="15891" x14ac:dyDescent="0.2"/>
    <row r="15892" x14ac:dyDescent="0.2"/>
    <row r="15893" x14ac:dyDescent="0.2"/>
    <row r="15894" x14ac:dyDescent="0.2"/>
    <row r="15895" x14ac:dyDescent="0.2"/>
    <row r="15896" x14ac:dyDescent="0.2"/>
    <row r="15897" x14ac:dyDescent="0.2"/>
    <row r="15898" x14ac:dyDescent="0.2"/>
    <row r="15899" x14ac:dyDescent="0.2"/>
    <row r="15900" x14ac:dyDescent="0.2"/>
    <row r="15901" x14ac:dyDescent="0.2"/>
    <row r="15902" x14ac:dyDescent="0.2"/>
    <row r="15903" x14ac:dyDescent="0.2"/>
    <row r="15904" x14ac:dyDescent="0.2"/>
    <row r="15905" x14ac:dyDescent="0.2"/>
    <row r="15906" x14ac:dyDescent="0.2"/>
    <row r="15907" x14ac:dyDescent="0.2"/>
    <row r="15908" x14ac:dyDescent="0.2"/>
    <row r="15909" x14ac:dyDescent="0.2"/>
    <row r="15910" x14ac:dyDescent="0.2"/>
    <row r="15911" x14ac:dyDescent="0.2"/>
    <row r="15912" x14ac:dyDescent="0.2"/>
    <row r="15913" x14ac:dyDescent="0.2"/>
    <row r="15914" x14ac:dyDescent="0.2"/>
    <row r="15915" x14ac:dyDescent="0.2"/>
    <row r="15916" x14ac:dyDescent="0.2"/>
    <row r="15917" x14ac:dyDescent="0.2"/>
    <row r="15918" x14ac:dyDescent="0.2"/>
    <row r="15919" x14ac:dyDescent="0.2"/>
    <row r="15920" x14ac:dyDescent="0.2"/>
    <row r="15921" x14ac:dyDescent="0.2"/>
    <row r="15922" x14ac:dyDescent="0.2"/>
    <row r="15923" x14ac:dyDescent="0.2"/>
    <row r="15924" x14ac:dyDescent="0.2"/>
    <row r="15925" x14ac:dyDescent="0.2"/>
    <row r="15926" x14ac:dyDescent="0.2"/>
    <row r="15927" x14ac:dyDescent="0.2"/>
    <row r="15928" x14ac:dyDescent="0.2"/>
    <row r="15929" x14ac:dyDescent="0.2"/>
    <row r="15930" x14ac:dyDescent="0.2"/>
    <row r="15931" x14ac:dyDescent="0.2"/>
    <row r="15932" x14ac:dyDescent="0.2"/>
    <row r="15933" x14ac:dyDescent="0.2"/>
    <row r="15934" x14ac:dyDescent="0.2"/>
    <row r="15935" x14ac:dyDescent="0.2"/>
    <row r="15936" x14ac:dyDescent="0.2"/>
    <row r="15937" x14ac:dyDescent="0.2"/>
    <row r="15938" x14ac:dyDescent="0.2"/>
    <row r="15939" x14ac:dyDescent="0.2"/>
    <row r="15940" x14ac:dyDescent="0.2"/>
    <row r="15941" x14ac:dyDescent="0.2"/>
    <row r="15942" x14ac:dyDescent="0.2"/>
    <row r="15943" x14ac:dyDescent="0.2"/>
    <row r="15944" x14ac:dyDescent="0.2"/>
    <row r="15945" x14ac:dyDescent="0.2"/>
    <row r="15946" x14ac:dyDescent="0.2"/>
    <row r="15947" x14ac:dyDescent="0.2"/>
    <row r="15948" x14ac:dyDescent="0.2"/>
    <row r="15949" x14ac:dyDescent="0.2"/>
    <row r="15950" x14ac:dyDescent="0.2"/>
    <row r="15951" x14ac:dyDescent="0.2"/>
    <row r="15952" x14ac:dyDescent="0.2"/>
    <row r="15953" x14ac:dyDescent="0.2"/>
    <row r="15954" x14ac:dyDescent="0.2"/>
    <row r="15955" x14ac:dyDescent="0.2"/>
    <row r="15956" x14ac:dyDescent="0.2"/>
    <row r="15957" x14ac:dyDescent="0.2"/>
    <row r="15958" x14ac:dyDescent="0.2"/>
    <row r="15959" x14ac:dyDescent="0.2"/>
    <row r="15960" x14ac:dyDescent="0.2"/>
    <row r="15961" x14ac:dyDescent="0.2"/>
    <row r="15962" x14ac:dyDescent="0.2"/>
    <row r="15963" x14ac:dyDescent="0.2"/>
    <row r="15964" x14ac:dyDescent="0.2"/>
    <row r="15965" x14ac:dyDescent="0.2"/>
    <row r="15966" x14ac:dyDescent="0.2"/>
    <row r="15967" x14ac:dyDescent="0.2"/>
    <row r="15968" x14ac:dyDescent="0.2"/>
    <row r="15969" x14ac:dyDescent="0.2"/>
    <row r="15970" x14ac:dyDescent="0.2"/>
    <row r="15971" x14ac:dyDescent="0.2"/>
    <row r="15972" x14ac:dyDescent="0.2"/>
    <row r="15973" x14ac:dyDescent="0.2"/>
    <row r="15974" x14ac:dyDescent="0.2"/>
    <row r="15975" x14ac:dyDescent="0.2"/>
    <row r="15976" x14ac:dyDescent="0.2"/>
    <row r="15977" x14ac:dyDescent="0.2"/>
    <row r="15978" x14ac:dyDescent="0.2"/>
    <row r="15979" x14ac:dyDescent="0.2"/>
    <row r="15980" x14ac:dyDescent="0.2"/>
    <row r="15981" x14ac:dyDescent="0.2"/>
    <row r="15982" x14ac:dyDescent="0.2"/>
    <row r="15983" x14ac:dyDescent="0.2"/>
    <row r="15984" x14ac:dyDescent="0.2"/>
    <row r="15985" x14ac:dyDescent="0.2"/>
    <row r="15986" x14ac:dyDescent="0.2"/>
    <row r="15987" x14ac:dyDescent="0.2"/>
    <row r="15988" x14ac:dyDescent="0.2"/>
    <row r="15989" x14ac:dyDescent="0.2"/>
    <row r="15990" x14ac:dyDescent="0.2"/>
    <row r="15991" x14ac:dyDescent="0.2"/>
    <row r="15992" x14ac:dyDescent="0.2"/>
    <row r="15993" x14ac:dyDescent="0.2"/>
    <row r="15994" x14ac:dyDescent="0.2"/>
    <row r="15995" x14ac:dyDescent="0.2"/>
    <row r="15996" x14ac:dyDescent="0.2"/>
    <row r="15997" x14ac:dyDescent="0.2"/>
    <row r="15998" x14ac:dyDescent="0.2"/>
    <row r="15999" x14ac:dyDescent="0.2"/>
    <row r="16000" x14ac:dyDescent="0.2"/>
    <row r="16001" x14ac:dyDescent="0.2"/>
    <row r="16002" x14ac:dyDescent="0.2"/>
    <row r="16003" x14ac:dyDescent="0.2"/>
    <row r="16004" x14ac:dyDescent="0.2"/>
    <row r="16005" x14ac:dyDescent="0.2"/>
    <row r="16006" x14ac:dyDescent="0.2"/>
    <row r="16007" x14ac:dyDescent="0.2"/>
    <row r="16008" x14ac:dyDescent="0.2"/>
    <row r="16009" x14ac:dyDescent="0.2"/>
    <row r="16010" x14ac:dyDescent="0.2"/>
    <row r="16011" x14ac:dyDescent="0.2"/>
    <row r="16012" x14ac:dyDescent="0.2"/>
    <row r="16013" x14ac:dyDescent="0.2"/>
    <row r="16014" x14ac:dyDescent="0.2"/>
    <row r="16015" x14ac:dyDescent="0.2"/>
    <row r="16016" x14ac:dyDescent="0.2"/>
    <row r="16017" x14ac:dyDescent="0.2"/>
    <row r="16018" x14ac:dyDescent="0.2"/>
    <row r="16019" x14ac:dyDescent="0.2"/>
    <row r="16020" x14ac:dyDescent="0.2"/>
    <row r="16021" x14ac:dyDescent="0.2"/>
    <row r="16022" x14ac:dyDescent="0.2"/>
    <row r="16023" x14ac:dyDescent="0.2"/>
    <row r="16024" x14ac:dyDescent="0.2"/>
    <row r="16025" x14ac:dyDescent="0.2"/>
    <row r="16026" x14ac:dyDescent="0.2"/>
    <row r="16027" x14ac:dyDescent="0.2"/>
    <row r="16028" x14ac:dyDescent="0.2"/>
    <row r="16029" x14ac:dyDescent="0.2"/>
    <row r="16030" x14ac:dyDescent="0.2"/>
    <row r="16031" x14ac:dyDescent="0.2"/>
    <row r="16032" x14ac:dyDescent="0.2"/>
    <row r="16033" x14ac:dyDescent="0.2"/>
    <row r="16034" x14ac:dyDescent="0.2"/>
    <row r="16035" x14ac:dyDescent="0.2"/>
    <row r="16036" x14ac:dyDescent="0.2"/>
    <row r="16037" x14ac:dyDescent="0.2"/>
    <row r="16038" x14ac:dyDescent="0.2"/>
    <row r="16039" x14ac:dyDescent="0.2"/>
    <row r="16040" x14ac:dyDescent="0.2"/>
    <row r="16041" x14ac:dyDescent="0.2"/>
    <row r="16042" x14ac:dyDescent="0.2"/>
    <row r="16043" x14ac:dyDescent="0.2"/>
    <row r="16044" x14ac:dyDescent="0.2"/>
    <row r="16045" x14ac:dyDescent="0.2"/>
    <row r="16046" x14ac:dyDescent="0.2"/>
    <row r="16047" x14ac:dyDescent="0.2"/>
    <row r="16048" x14ac:dyDescent="0.2"/>
    <row r="16049" x14ac:dyDescent="0.2"/>
    <row r="16050" x14ac:dyDescent="0.2"/>
    <row r="16051" x14ac:dyDescent="0.2"/>
    <row r="16052" x14ac:dyDescent="0.2"/>
    <row r="16053" x14ac:dyDescent="0.2"/>
    <row r="16054" x14ac:dyDescent="0.2"/>
    <row r="16055" x14ac:dyDescent="0.2"/>
    <row r="16056" x14ac:dyDescent="0.2"/>
    <row r="16057" x14ac:dyDescent="0.2"/>
    <row r="16058" x14ac:dyDescent="0.2"/>
    <row r="16059" x14ac:dyDescent="0.2"/>
    <row r="16060" x14ac:dyDescent="0.2"/>
    <row r="16061" x14ac:dyDescent="0.2"/>
    <row r="16062" x14ac:dyDescent="0.2"/>
    <row r="16063" x14ac:dyDescent="0.2"/>
    <row r="16064" x14ac:dyDescent="0.2"/>
    <row r="16065" x14ac:dyDescent="0.2"/>
    <row r="16066" x14ac:dyDescent="0.2"/>
    <row r="16067" x14ac:dyDescent="0.2"/>
    <row r="16068" x14ac:dyDescent="0.2"/>
    <row r="16069" x14ac:dyDescent="0.2"/>
    <row r="16070" x14ac:dyDescent="0.2"/>
    <row r="16071" x14ac:dyDescent="0.2"/>
    <row r="16072" x14ac:dyDescent="0.2"/>
    <row r="16073" x14ac:dyDescent="0.2"/>
    <row r="16074" x14ac:dyDescent="0.2"/>
    <row r="16075" x14ac:dyDescent="0.2"/>
    <row r="16076" x14ac:dyDescent="0.2"/>
    <row r="16077" x14ac:dyDescent="0.2"/>
    <row r="16078" x14ac:dyDescent="0.2"/>
    <row r="16079" x14ac:dyDescent="0.2"/>
    <row r="16080" x14ac:dyDescent="0.2"/>
    <row r="16081" x14ac:dyDescent="0.2"/>
    <row r="16082" x14ac:dyDescent="0.2"/>
    <row r="16083" x14ac:dyDescent="0.2"/>
    <row r="16084" x14ac:dyDescent="0.2"/>
    <row r="16085" x14ac:dyDescent="0.2"/>
    <row r="16086" x14ac:dyDescent="0.2"/>
    <row r="16087" x14ac:dyDescent="0.2"/>
    <row r="16088" x14ac:dyDescent="0.2"/>
    <row r="16089" x14ac:dyDescent="0.2"/>
    <row r="16090" x14ac:dyDescent="0.2"/>
    <row r="16091" x14ac:dyDescent="0.2"/>
    <row r="16092" x14ac:dyDescent="0.2"/>
    <row r="16093" x14ac:dyDescent="0.2"/>
    <row r="16094" x14ac:dyDescent="0.2"/>
    <row r="16095" x14ac:dyDescent="0.2"/>
    <row r="16096" x14ac:dyDescent="0.2"/>
    <row r="16097" x14ac:dyDescent="0.2"/>
    <row r="16098" x14ac:dyDescent="0.2"/>
    <row r="16099" x14ac:dyDescent="0.2"/>
    <row r="16100" x14ac:dyDescent="0.2"/>
    <row r="16101" x14ac:dyDescent="0.2"/>
    <row r="16102" x14ac:dyDescent="0.2"/>
    <row r="16103" x14ac:dyDescent="0.2"/>
    <row r="16104" x14ac:dyDescent="0.2"/>
    <row r="16105" x14ac:dyDescent="0.2"/>
    <row r="16106" x14ac:dyDescent="0.2"/>
    <row r="16107" x14ac:dyDescent="0.2"/>
    <row r="16108" x14ac:dyDescent="0.2"/>
    <row r="16109" x14ac:dyDescent="0.2"/>
    <row r="16110" x14ac:dyDescent="0.2"/>
    <row r="16111" x14ac:dyDescent="0.2"/>
    <row r="16112" x14ac:dyDescent="0.2"/>
    <row r="16113" x14ac:dyDescent="0.2"/>
    <row r="16114" x14ac:dyDescent="0.2"/>
    <row r="16115" x14ac:dyDescent="0.2"/>
    <row r="16116" x14ac:dyDescent="0.2"/>
    <row r="16117" x14ac:dyDescent="0.2"/>
    <row r="16118" x14ac:dyDescent="0.2"/>
    <row r="16119" x14ac:dyDescent="0.2"/>
    <row r="16120" x14ac:dyDescent="0.2"/>
    <row r="16121" x14ac:dyDescent="0.2"/>
    <row r="16122" x14ac:dyDescent="0.2"/>
    <row r="16123" x14ac:dyDescent="0.2"/>
    <row r="16124" x14ac:dyDescent="0.2"/>
    <row r="16125" x14ac:dyDescent="0.2"/>
    <row r="16126" x14ac:dyDescent="0.2"/>
    <row r="16127" x14ac:dyDescent="0.2"/>
    <row r="16128" x14ac:dyDescent="0.2"/>
    <row r="16129" x14ac:dyDescent="0.2"/>
    <row r="16130" x14ac:dyDescent="0.2"/>
    <row r="16131" x14ac:dyDescent="0.2"/>
    <row r="16132" x14ac:dyDescent="0.2"/>
    <row r="16133" x14ac:dyDescent="0.2"/>
    <row r="16134" x14ac:dyDescent="0.2"/>
    <row r="16135" x14ac:dyDescent="0.2"/>
    <row r="16136" x14ac:dyDescent="0.2"/>
    <row r="16137" x14ac:dyDescent="0.2"/>
    <row r="16138" x14ac:dyDescent="0.2"/>
    <row r="16139" x14ac:dyDescent="0.2"/>
    <row r="16140" x14ac:dyDescent="0.2"/>
    <row r="16141" x14ac:dyDescent="0.2"/>
    <row r="16142" x14ac:dyDescent="0.2"/>
    <row r="16143" x14ac:dyDescent="0.2"/>
    <row r="16144" x14ac:dyDescent="0.2"/>
    <row r="16145" x14ac:dyDescent="0.2"/>
    <row r="16146" x14ac:dyDescent="0.2"/>
    <row r="16147" x14ac:dyDescent="0.2"/>
    <row r="16148" x14ac:dyDescent="0.2"/>
    <row r="16149" x14ac:dyDescent="0.2"/>
    <row r="16150" x14ac:dyDescent="0.2"/>
    <row r="16151" x14ac:dyDescent="0.2"/>
    <row r="16152" x14ac:dyDescent="0.2"/>
    <row r="16153" x14ac:dyDescent="0.2"/>
    <row r="16154" x14ac:dyDescent="0.2"/>
    <row r="16155" x14ac:dyDescent="0.2"/>
    <row r="16156" x14ac:dyDescent="0.2"/>
    <row r="16157" x14ac:dyDescent="0.2"/>
    <row r="16158" x14ac:dyDescent="0.2"/>
    <row r="16159" x14ac:dyDescent="0.2"/>
    <row r="16160" x14ac:dyDescent="0.2"/>
    <row r="16161" x14ac:dyDescent="0.2"/>
    <row r="16162" x14ac:dyDescent="0.2"/>
    <row r="16163" x14ac:dyDescent="0.2"/>
    <row r="16164" x14ac:dyDescent="0.2"/>
    <row r="16165" x14ac:dyDescent="0.2"/>
    <row r="16166" x14ac:dyDescent="0.2"/>
    <row r="16167" x14ac:dyDescent="0.2"/>
    <row r="16168" x14ac:dyDescent="0.2"/>
    <row r="16169" x14ac:dyDescent="0.2"/>
    <row r="16170" x14ac:dyDescent="0.2"/>
    <row r="16171" x14ac:dyDescent="0.2"/>
    <row r="16172" x14ac:dyDescent="0.2"/>
    <row r="16173" x14ac:dyDescent="0.2"/>
    <row r="16174" x14ac:dyDescent="0.2"/>
    <row r="16175" x14ac:dyDescent="0.2"/>
    <row r="16176" x14ac:dyDescent="0.2"/>
    <row r="16177" x14ac:dyDescent="0.2"/>
    <row r="16178" x14ac:dyDescent="0.2"/>
    <row r="16179" x14ac:dyDescent="0.2"/>
    <row r="16180" x14ac:dyDescent="0.2"/>
    <row r="16181" x14ac:dyDescent="0.2"/>
    <row r="16182" x14ac:dyDescent="0.2"/>
    <row r="16183" x14ac:dyDescent="0.2"/>
    <row r="16184" x14ac:dyDescent="0.2"/>
    <row r="16185" x14ac:dyDescent="0.2"/>
    <row r="16186" x14ac:dyDescent="0.2"/>
    <row r="16187" x14ac:dyDescent="0.2"/>
    <row r="16188" x14ac:dyDescent="0.2"/>
    <row r="16189" x14ac:dyDescent="0.2"/>
    <row r="16190" x14ac:dyDescent="0.2"/>
    <row r="16191" x14ac:dyDescent="0.2"/>
    <row r="16192" x14ac:dyDescent="0.2"/>
    <row r="16193" x14ac:dyDescent="0.2"/>
    <row r="16194" x14ac:dyDescent="0.2"/>
    <row r="16195" x14ac:dyDescent="0.2"/>
    <row r="16196" x14ac:dyDescent="0.2"/>
    <row r="16197" x14ac:dyDescent="0.2"/>
    <row r="16198" x14ac:dyDescent="0.2"/>
    <row r="16199" x14ac:dyDescent="0.2"/>
    <row r="16200" x14ac:dyDescent="0.2"/>
    <row r="16201" x14ac:dyDescent="0.2"/>
    <row r="16202" x14ac:dyDescent="0.2"/>
    <row r="16203" x14ac:dyDescent="0.2"/>
    <row r="16204" x14ac:dyDescent="0.2"/>
    <row r="16205" x14ac:dyDescent="0.2"/>
    <row r="16206" x14ac:dyDescent="0.2"/>
    <row r="16207" x14ac:dyDescent="0.2"/>
    <row r="16208" x14ac:dyDescent="0.2"/>
    <row r="16209" x14ac:dyDescent="0.2"/>
    <row r="16210" x14ac:dyDescent="0.2"/>
    <row r="16211" x14ac:dyDescent="0.2"/>
    <row r="16212" x14ac:dyDescent="0.2"/>
    <row r="16213" x14ac:dyDescent="0.2"/>
    <row r="16214" x14ac:dyDescent="0.2"/>
    <row r="16215" x14ac:dyDescent="0.2"/>
    <row r="16216" x14ac:dyDescent="0.2"/>
    <row r="16217" x14ac:dyDescent="0.2"/>
    <row r="16218" x14ac:dyDescent="0.2"/>
    <row r="16219" x14ac:dyDescent="0.2"/>
    <row r="16220" x14ac:dyDescent="0.2"/>
    <row r="16221" x14ac:dyDescent="0.2"/>
    <row r="16222" x14ac:dyDescent="0.2"/>
    <row r="16223" x14ac:dyDescent="0.2"/>
    <row r="16224" x14ac:dyDescent="0.2"/>
    <row r="16225" x14ac:dyDescent="0.2"/>
    <row r="16226" x14ac:dyDescent="0.2"/>
    <row r="16227" x14ac:dyDescent="0.2"/>
    <row r="16228" x14ac:dyDescent="0.2"/>
    <row r="16229" x14ac:dyDescent="0.2"/>
    <row r="16230" x14ac:dyDescent="0.2"/>
    <row r="16231" x14ac:dyDescent="0.2"/>
    <row r="16232" x14ac:dyDescent="0.2"/>
    <row r="16233" x14ac:dyDescent="0.2"/>
    <row r="16234" x14ac:dyDescent="0.2"/>
    <row r="16235" x14ac:dyDescent="0.2"/>
    <row r="16236" x14ac:dyDescent="0.2"/>
    <row r="16237" x14ac:dyDescent="0.2"/>
    <row r="16238" x14ac:dyDescent="0.2"/>
    <row r="16239" x14ac:dyDescent="0.2"/>
    <row r="16240" x14ac:dyDescent="0.2"/>
    <row r="16241" x14ac:dyDescent="0.2"/>
    <row r="16242" x14ac:dyDescent="0.2"/>
    <row r="16243" x14ac:dyDescent="0.2"/>
    <row r="16244" x14ac:dyDescent="0.2"/>
    <row r="16245" x14ac:dyDescent="0.2"/>
    <row r="16246" x14ac:dyDescent="0.2"/>
    <row r="16247" x14ac:dyDescent="0.2"/>
    <row r="16248" x14ac:dyDescent="0.2"/>
    <row r="16249" x14ac:dyDescent="0.2"/>
    <row r="16250" x14ac:dyDescent="0.2"/>
    <row r="16251" x14ac:dyDescent="0.2"/>
    <row r="16252" x14ac:dyDescent="0.2"/>
    <row r="16253" x14ac:dyDescent="0.2"/>
    <row r="16254" x14ac:dyDescent="0.2"/>
    <row r="16255" x14ac:dyDescent="0.2"/>
    <row r="16256" x14ac:dyDescent="0.2"/>
    <row r="16257" x14ac:dyDescent="0.2"/>
    <row r="16258" x14ac:dyDescent="0.2"/>
    <row r="16259" x14ac:dyDescent="0.2"/>
    <row r="16260" x14ac:dyDescent="0.2"/>
    <row r="16261" x14ac:dyDescent="0.2"/>
    <row r="16262" x14ac:dyDescent="0.2"/>
    <row r="16263" x14ac:dyDescent="0.2"/>
    <row r="16264" x14ac:dyDescent="0.2"/>
    <row r="16265" x14ac:dyDescent="0.2"/>
    <row r="16266" x14ac:dyDescent="0.2"/>
    <row r="16267" x14ac:dyDescent="0.2"/>
    <row r="16268" x14ac:dyDescent="0.2"/>
    <row r="16269" x14ac:dyDescent="0.2"/>
    <row r="16270" x14ac:dyDescent="0.2"/>
    <row r="16271" x14ac:dyDescent="0.2"/>
    <row r="16272" x14ac:dyDescent="0.2"/>
    <row r="16273" x14ac:dyDescent="0.2"/>
    <row r="16274" x14ac:dyDescent="0.2"/>
    <row r="16275" x14ac:dyDescent="0.2"/>
    <row r="16276" x14ac:dyDescent="0.2"/>
    <row r="16277" x14ac:dyDescent="0.2"/>
    <row r="16278" x14ac:dyDescent="0.2"/>
    <row r="16279" x14ac:dyDescent="0.2"/>
    <row r="16280" x14ac:dyDescent="0.2"/>
    <row r="16281" x14ac:dyDescent="0.2"/>
    <row r="16282" x14ac:dyDescent="0.2"/>
    <row r="16283" x14ac:dyDescent="0.2"/>
    <row r="16284" x14ac:dyDescent="0.2"/>
    <row r="16285" x14ac:dyDescent="0.2"/>
    <row r="16286" x14ac:dyDescent="0.2"/>
    <row r="16287" x14ac:dyDescent="0.2"/>
    <row r="16288" x14ac:dyDescent="0.2"/>
    <row r="16289" x14ac:dyDescent="0.2"/>
    <row r="16290" x14ac:dyDescent="0.2"/>
    <row r="16291" x14ac:dyDescent="0.2"/>
    <row r="16292" x14ac:dyDescent="0.2"/>
    <row r="16293" x14ac:dyDescent="0.2"/>
    <row r="16294" x14ac:dyDescent="0.2"/>
    <row r="16295" x14ac:dyDescent="0.2"/>
    <row r="16296" x14ac:dyDescent="0.2"/>
    <row r="16297" x14ac:dyDescent="0.2"/>
    <row r="16298" x14ac:dyDescent="0.2"/>
    <row r="16299" x14ac:dyDescent="0.2"/>
    <row r="16300" x14ac:dyDescent="0.2"/>
    <row r="16301" x14ac:dyDescent="0.2"/>
    <row r="16302" x14ac:dyDescent="0.2"/>
    <row r="16303" x14ac:dyDescent="0.2"/>
    <row r="16304" x14ac:dyDescent="0.2"/>
    <row r="16305" x14ac:dyDescent="0.2"/>
    <row r="16306" x14ac:dyDescent="0.2"/>
    <row r="16307" x14ac:dyDescent="0.2"/>
    <row r="16308" x14ac:dyDescent="0.2"/>
    <row r="16309" x14ac:dyDescent="0.2"/>
    <row r="16310" x14ac:dyDescent="0.2"/>
    <row r="16311" x14ac:dyDescent="0.2"/>
    <row r="16312" x14ac:dyDescent="0.2"/>
    <row r="16313" x14ac:dyDescent="0.2"/>
    <row r="16314" x14ac:dyDescent="0.2"/>
    <row r="16315" x14ac:dyDescent="0.2"/>
    <row r="16316" x14ac:dyDescent="0.2"/>
    <row r="16317" x14ac:dyDescent="0.2"/>
    <row r="16318" x14ac:dyDescent="0.2"/>
    <row r="16319" x14ac:dyDescent="0.2"/>
    <row r="16320" x14ac:dyDescent="0.2"/>
    <row r="16321" x14ac:dyDescent="0.2"/>
    <row r="16322" x14ac:dyDescent="0.2"/>
    <row r="16323" x14ac:dyDescent="0.2"/>
    <row r="16324" x14ac:dyDescent="0.2"/>
    <row r="16325" x14ac:dyDescent="0.2"/>
    <row r="16326" x14ac:dyDescent="0.2"/>
    <row r="16327" x14ac:dyDescent="0.2"/>
    <row r="16328" x14ac:dyDescent="0.2"/>
    <row r="16329" x14ac:dyDescent="0.2"/>
    <row r="16330" x14ac:dyDescent="0.2"/>
    <row r="16331" x14ac:dyDescent="0.2"/>
    <row r="16332" x14ac:dyDescent="0.2"/>
    <row r="16333" x14ac:dyDescent="0.2"/>
    <row r="16334" x14ac:dyDescent="0.2"/>
    <row r="16335" x14ac:dyDescent="0.2"/>
    <row r="16336" x14ac:dyDescent="0.2"/>
    <row r="16337" x14ac:dyDescent="0.2"/>
    <row r="16338" x14ac:dyDescent="0.2"/>
    <row r="16339" x14ac:dyDescent="0.2"/>
    <row r="16340" x14ac:dyDescent="0.2"/>
    <row r="16341" x14ac:dyDescent="0.2"/>
    <row r="16342" x14ac:dyDescent="0.2"/>
    <row r="16343" x14ac:dyDescent="0.2"/>
    <row r="16344" x14ac:dyDescent="0.2"/>
    <row r="16345" x14ac:dyDescent="0.2"/>
    <row r="16346" x14ac:dyDescent="0.2"/>
    <row r="16347" x14ac:dyDescent="0.2"/>
    <row r="16348" x14ac:dyDescent="0.2"/>
    <row r="16349" x14ac:dyDescent="0.2"/>
    <row r="16350" x14ac:dyDescent="0.2"/>
    <row r="16351" x14ac:dyDescent="0.2"/>
    <row r="16352" x14ac:dyDescent="0.2"/>
    <row r="16353" x14ac:dyDescent="0.2"/>
    <row r="16354" x14ac:dyDescent="0.2"/>
    <row r="16355" x14ac:dyDescent="0.2"/>
    <row r="16356" x14ac:dyDescent="0.2"/>
    <row r="16357" x14ac:dyDescent="0.2"/>
    <row r="16358" x14ac:dyDescent="0.2"/>
    <row r="16359" x14ac:dyDescent="0.2"/>
    <row r="16360" x14ac:dyDescent="0.2"/>
    <row r="16361" x14ac:dyDescent="0.2"/>
    <row r="16362" x14ac:dyDescent="0.2"/>
    <row r="16363" x14ac:dyDescent="0.2"/>
    <row r="16364" x14ac:dyDescent="0.2"/>
    <row r="16365" x14ac:dyDescent="0.2"/>
    <row r="16366" x14ac:dyDescent="0.2"/>
    <row r="16367" x14ac:dyDescent="0.2"/>
    <row r="16368" x14ac:dyDescent="0.2"/>
    <row r="16369" x14ac:dyDescent="0.2"/>
    <row r="16370" x14ac:dyDescent="0.2"/>
    <row r="16371" x14ac:dyDescent="0.2"/>
    <row r="16372" x14ac:dyDescent="0.2"/>
    <row r="16373" x14ac:dyDescent="0.2"/>
    <row r="16374" x14ac:dyDescent="0.2"/>
    <row r="16375" x14ac:dyDescent="0.2"/>
    <row r="16376" x14ac:dyDescent="0.2"/>
    <row r="16377" x14ac:dyDescent="0.2"/>
    <row r="16378" x14ac:dyDescent="0.2"/>
    <row r="16379" x14ac:dyDescent="0.2"/>
    <row r="16380" x14ac:dyDescent="0.2"/>
    <row r="16381" x14ac:dyDescent="0.2"/>
    <row r="16382" x14ac:dyDescent="0.2"/>
    <row r="16383" x14ac:dyDescent="0.2"/>
    <row r="16384" x14ac:dyDescent="0.2"/>
    <row r="16385" x14ac:dyDescent="0.2"/>
    <row r="16386" x14ac:dyDescent="0.2"/>
    <row r="16387" x14ac:dyDescent="0.2"/>
    <row r="16388" x14ac:dyDescent="0.2"/>
    <row r="16389" x14ac:dyDescent="0.2"/>
    <row r="16390" x14ac:dyDescent="0.2"/>
    <row r="16391" x14ac:dyDescent="0.2"/>
    <row r="16392" x14ac:dyDescent="0.2"/>
    <row r="16393" x14ac:dyDescent="0.2"/>
    <row r="16394" x14ac:dyDescent="0.2"/>
    <row r="16395" x14ac:dyDescent="0.2"/>
    <row r="16396" x14ac:dyDescent="0.2"/>
    <row r="16397" x14ac:dyDescent="0.2"/>
    <row r="16398" x14ac:dyDescent="0.2"/>
    <row r="16399" x14ac:dyDescent="0.2"/>
    <row r="16400" x14ac:dyDescent="0.2"/>
    <row r="16401" x14ac:dyDescent="0.2"/>
    <row r="16402" x14ac:dyDescent="0.2"/>
    <row r="16403" x14ac:dyDescent="0.2"/>
    <row r="16404" x14ac:dyDescent="0.2"/>
    <row r="16405" x14ac:dyDescent="0.2"/>
    <row r="16406" x14ac:dyDescent="0.2"/>
    <row r="16407" x14ac:dyDescent="0.2"/>
    <row r="16408" x14ac:dyDescent="0.2"/>
    <row r="16409" x14ac:dyDescent="0.2"/>
    <row r="16410" x14ac:dyDescent="0.2"/>
    <row r="16411" x14ac:dyDescent="0.2"/>
    <row r="16412" x14ac:dyDescent="0.2"/>
    <row r="16413" x14ac:dyDescent="0.2"/>
    <row r="16414" x14ac:dyDescent="0.2"/>
    <row r="16415" x14ac:dyDescent="0.2"/>
    <row r="16416" x14ac:dyDescent="0.2"/>
    <row r="16417" x14ac:dyDescent="0.2"/>
    <row r="16418" x14ac:dyDescent="0.2"/>
    <row r="16419" x14ac:dyDescent="0.2"/>
    <row r="16420" x14ac:dyDescent="0.2"/>
    <row r="16421" x14ac:dyDescent="0.2"/>
    <row r="16422" x14ac:dyDescent="0.2"/>
    <row r="16423" x14ac:dyDescent="0.2"/>
    <row r="16424" x14ac:dyDescent="0.2"/>
    <row r="16425" x14ac:dyDescent="0.2"/>
    <row r="16426" x14ac:dyDescent="0.2"/>
    <row r="16427" x14ac:dyDescent="0.2"/>
    <row r="16428" x14ac:dyDescent="0.2"/>
    <row r="16429" x14ac:dyDescent="0.2"/>
    <row r="16430" x14ac:dyDescent="0.2"/>
    <row r="16431" x14ac:dyDescent="0.2"/>
    <row r="16432" x14ac:dyDescent="0.2"/>
    <row r="16433" x14ac:dyDescent="0.2"/>
    <row r="16434" x14ac:dyDescent="0.2"/>
    <row r="16435" x14ac:dyDescent="0.2"/>
    <row r="16436" x14ac:dyDescent="0.2"/>
    <row r="16437" x14ac:dyDescent="0.2"/>
    <row r="16438" x14ac:dyDescent="0.2"/>
    <row r="16439" x14ac:dyDescent="0.2"/>
    <row r="16440" x14ac:dyDescent="0.2"/>
  </sheetData>
  <mergeCells count="1">
    <mergeCell ref="A38:H38"/>
  </mergeCells>
  <pageMargins left="0.19685039370078741" right="0.19685039370078741" top="0.39370078740157483" bottom="0.39370078740157483" header="0.51181102362204722" footer="0.51181102362204722"/>
  <pageSetup paperSize="9" scale="67" orientation="landscape" horizontalDpi="1200" verticalDpi="1200" r:id="rId1"/>
  <headerFooter alignWithMargins="0"/>
  <colBreaks count="1" manualBreakCount="1">
    <brk id="15" max="1048575" man="1"/>
  </colBreaks>
  <ignoredErrors>
    <ignoredError sqref="O4:O13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topLeftCell="A10" zoomScaleNormal="100" workbookViewId="0">
      <selection activeCell="K15" sqref="K15"/>
    </sheetView>
  </sheetViews>
  <sheetFormatPr baseColWidth="10" defaultColWidth="11.42578125" defaultRowHeight="0" customHeight="1" zeroHeight="1" x14ac:dyDescent="0.2"/>
  <cols>
    <col min="1" max="1" width="36.42578125" style="18" customWidth="1"/>
    <col min="2" max="9" width="7.7109375" style="18" customWidth="1"/>
    <col min="10" max="10" width="7.42578125" style="18" customWidth="1"/>
    <col min="11" max="11" width="8.85546875" style="18" customWidth="1"/>
    <col min="12" max="18" width="5.7109375" style="18" bestFit="1" customWidth="1"/>
    <col min="19" max="16367" width="11.42578125" style="18"/>
    <col min="16368" max="16368" width="25.5703125" style="18" customWidth="1"/>
    <col min="16369" max="16369" width="10.85546875" style="18" customWidth="1"/>
    <col min="16370" max="16370" width="5.5703125" style="18" customWidth="1"/>
    <col min="16371" max="16384" width="9.28515625" style="18" customWidth="1"/>
  </cols>
  <sheetData>
    <row r="1" spans="1:18" ht="17.25" thickBot="1" x14ac:dyDescent="0.25">
      <c r="A1" s="34" t="str">
        <f>'3.01 Notice'!A9</f>
        <v>3.01 Le premier degré : évolution des effectifs</v>
      </c>
    </row>
    <row r="2" spans="1:18" ht="13.5" thickTop="1" x14ac:dyDescent="0.2"/>
    <row r="3" spans="1:18" ht="15" x14ac:dyDescent="0.2">
      <c r="A3" s="11" t="str">
        <f>'3.01 Notice'!A17</f>
        <v>[2] Évolution des effectifs du premier degré</v>
      </c>
      <c r="B3" s="11"/>
      <c r="C3" s="11"/>
      <c r="D3" s="11"/>
      <c r="E3" s="11"/>
      <c r="F3" s="11"/>
      <c r="G3" s="11"/>
    </row>
    <row r="4" spans="1:18" ht="12.75" x14ac:dyDescent="0.2">
      <c r="A4" s="60"/>
    </row>
    <row r="5" spans="1:18" s="21" customFormat="1" ht="11.25" x14ac:dyDescent="0.2">
      <c r="A5" s="77" t="s">
        <v>46</v>
      </c>
      <c r="B5" s="61" t="s">
        <v>47</v>
      </c>
      <c r="C5" s="61" t="s">
        <v>48</v>
      </c>
      <c r="D5" s="61" t="s">
        <v>49</v>
      </c>
      <c r="E5" s="61" t="s">
        <v>50</v>
      </c>
      <c r="F5" s="61" t="s">
        <v>51</v>
      </c>
      <c r="G5" s="62" t="s">
        <v>52</v>
      </c>
      <c r="H5" s="61" t="s">
        <v>53</v>
      </c>
      <c r="I5" s="61" t="s">
        <v>54</v>
      </c>
      <c r="J5" s="93" t="s">
        <v>62</v>
      </c>
      <c r="K5" s="104" t="s">
        <v>65</v>
      </c>
    </row>
    <row r="6" spans="1:18" s="21" customFormat="1" ht="12" customHeight="1" x14ac:dyDescent="0.2">
      <c r="A6" s="63" t="s">
        <v>60</v>
      </c>
      <c r="B6" s="64"/>
      <c r="C6" s="64"/>
      <c r="D6" s="64"/>
      <c r="E6" s="64"/>
      <c r="F6" s="64"/>
      <c r="G6" s="64"/>
      <c r="H6" s="64"/>
      <c r="I6" s="79"/>
      <c r="J6" s="92"/>
      <c r="K6" s="103"/>
    </row>
    <row r="7" spans="1:18" s="21" customFormat="1" ht="12" customHeight="1" x14ac:dyDescent="0.2">
      <c r="A7" s="65" t="s">
        <v>15</v>
      </c>
      <c r="B7" s="66">
        <v>24905</v>
      </c>
      <c r="C7" s="66">
        <v>24726</v>
      </c>
      <c r="D7" s="66">
        <v>24695</v>
      </c>
      <c r="E7" s="66">
        <v>24382</v>
      </c>
      <c r="F7" s="66">
        <v>23964</v>
      </c>
      <c r="G7" s="66">
        <v>23761</v>
      </c>
      <c r="H7" s="66">
        <v>23584</v>
      </c>
      <c r="I7" s="79">
        <v>23151</v>
      </c>
      <c r="J7" s="92">
        <v>23109</v>
      </c>
      <c r="K7" s="103">
        <v>22783</v>
      </c>
    </row>
    <row r="8" spans="1:18" s="21" customFormat="1" ht="12" customHeight="1" x14ac:dyDescent="0.2">
      <c r="A8" s="65" t="s">
        <v>16</v>
      </c>
      <c r="B8" s="66">
        <v>1070</v>
      </c>
      <c r="C8" s="66">
        <v>1112</v>
      </c>
      <c r="D8" s="66">
        <v>1107</v>
      </c>
      <c r="E8" s="66">
        <v>1082</v>
      </c>
      <c r="F8" s="66">
        <v>1129</v>
      </c>
      <c r="G8" s="66">
        <v>1118</v>
      </c>
      <c r="H8" s="66">
        <v>1109</v>
      </c>
      <c r="I8" s="79">
        <v>1142</v>
      </c>
      <c r="J8" s="92">
        <v>1138</v>
      </c>
      <c r="K8" s="103">
        <v>1180</v>
      </c>
    </row>
    <row r="9" spans="1:18" s="67" customFormat="1" ht="12" customHeight="1" x14ac:dyDescent="0.2">
      <c r="A9" s="65" t="s">
        <v>56</v>
      </c>
      <c r="B9" s="79">
        <v>8</v>
      </c>
      <c r="C9" s="79">
        <v>39</v>
      </c>
      <c r="D9" s="79">
        <f>49+11</f>
        <v>60</v>
      </c>
      <c r="E9" s="79">
        <f>6+16+69+3</f>
        <v>94</v>
      </c>
      <c r="F9" s="79">
        <f>13+12+14</f>
        <v>39</v>
      </c>
      <c r="G9" s="79">
        <v>48</v>
      </c>
      <c r="H9" s="79">
        <v>309</v>
      </c>
      <c r="I9" s="79">
        <v>157</v>
      </c>
      <c r="J9" s="92">
        <v>181</v>
      </c>
      <c r="K9" s="103">
        <v>201</v>
      </c>
    </row>
    <row r="10" spans="1:18" s="21" customFormat="1" ht="12" customHeight="1" x14ac:dyDescent="0.2">
      <c r="A10" s="63" t="s">
        <v>31</v>
      </c>
      <c r="B10" s="81">
        <f>SUM(B7:B9)</f>
        <v>25983</v>
      </c>
      <c r="C10" s="81">
        <f t="shared" ref="C10:K10" si="0">SUM(C7:C9)</f>
        <v>25877</v>
      </c>
      <c r="D10" s="81">
        <f t="shared" si="0"/>
        <v>25862</v>
      </c>
      <c r="E10" s="81">
        <f t="shared" si="0"/>
        <v>25558</v>
      </c>
      <c r="F10" s="81">
        <f t="shared" si="0"/>
        <v>25132</v>
      </c>
      <c r="G10" s="81">
        <f t="shared" si="0"/>
        <v>24927</v>
      </c>
      <c r="H10" s="81">
        <f t="shared" si="0"/>
        <v>25002</v>
      </c>
      <c r="I10" s="81">
        <f t="shared" si="0"/>
        <v>24450</v>
      </c>
      <c r="J10" s="81">
        <f t="shared" si="0"/>
        <v>24428</v>
      </c>
      <c r="K10" s="81">
        <f t="shared" si="0"/>
        <v>24164</v>
      </c>
      <c r="L10" s="98"/>
      <c r="M10" s="98"/>
      <c r="N10" s="98"/>
      <c r="O10" s="98"/>
      <c r="P10" s="98"/>
      <c r="Q10" s="98"/>
      <c r="R10" s="98"/>
    </row>
    <row r="11" spans="1:18" s="21" customFormat="1" ht="12" customHeight="1" x14ac:dyDescent="0.2">
      <c r="A11" s="90" t="s">
        <v>18</v>
      </c>
      <c r="B11" s="82">
        <f t="shared" ref="B11:H11" si="1">+B7/B10*100</f>
        <v>95.851133433398758</v>
      </c>
      <c r="C11" s="82">
        <f t="shared" si="1"/>
        <v>95.552034625342969</v>
      </c>
      <c r="D11" s="82">
        <f t="shared" si="1"/>
        <v>95.487587966901245</v>
      </c>
      <c r="E11" s="82">
        <f t="shared" si="1"/>
        <v>95.398700993817982</v>
      </c>
      <c r="F11" s="82">
        <f t="shared" si="1"/>
        <v>95.352538596212</v>
      </c>
      <c r="G11" s="82">
        <f t="shared" si="1"/>
        <v>95.32234123641031</v>
      </c>
      <c r="H11" s="82">
        <f t="shared" si="1"/>
        <v>94.328453723702097</v>
      </c>
      <c r="I11" s="83">
        <f>I7/I10*100</f>
        <v>94.687116564417167</v>
      </c>
      <c r="J11" s="83">
        <f>J7/J10*100</f>
        <v>94.600458490257083</v>
      </c>
      <c r="K11" s="83">
        <f>K7/K10*100</f>
        <v>94.284886608177459</v>
      </c>
    </row>
    <row r="12" spans="1:18" s="21" customFormat="1" ht="12" customHeight="1" x14ac:dyDescent="0.2">
      <c r="A12" s="90" t="s">
        <v>32</v>
      </c>
      <c r="B12" s="82">
        <f t="shared" ref="B12:H12" si="2">+B8/B10*100</f>
        <v>4.1180772043259051</v>
      </c>
      <c r="C12" s="82">
        <f t="shared" si="2"/>
        <v>4.2972523862889824</v>
      </c>
      <c r="D12" s="82">
        <f t="shared" si="2"/>
        <v>4.2804114144304384</v>
      </c>
      <c r="E12" s="82">
        <f t="shared" si="2"/>
        <v>4.2335080992252916</v>
      </c>
      <c r="F12" s="82">
        <f t="shared" si="2"/>
        <v>4.4922807575998727</v>
      </c>
      <c r="G12" s="82">
        <f t="shared" si="2"/>
        <v>4.4850964817266421</v>
      </c>
      <c r="H12" s="82">
        <f t="shared" si="2"/>
        <v>4.4356451483881285</v>
      </c>
      <c r="I12" s="83">
        <f>((I8+I9)/I10)*100</f>
        <v>5.3128834355828225</v>
      </c>
      <c r="J12" s="83">
        <f>((J8+J9)/J10)*100</f>
        <v>5.3995415097429182</v>
      </c>
      <c r="K12" s="83">
        <f>((K8+K9)/K10)*100</f>
        <v>5.7151133918225465</v>
      </c>
    </row>
    <row r="13" spans="1:18" s="21" customFormat="1" ht="12" customHeight="1" x14ac:dyDescent="0.2">
      <c r="A13" s="78"/>
      <c r="B13" s="79"/>
      <c r="C13" s="79"/>
      <c r="D13" s="79"/>
      <c r="E13" s="79"/>
      <c r="F13" s="79"/>
      <c r="G13" s="79"/>
      <c r="H13" s="79"/>
      <c r="I13" s="79"/>
      <c r="J13" s="92"/>
      <c r="K13" s="103"/>
    </row>
    <row r="14" spans="1:18" s="21" customFormat="1" ht="12" customHeight="1" x14ac:dyDescent="0.2">
      <c r="A14" s="68" t="s">
        <v>24</v>
      </c>
      <c r="B14" s="28"/>
      <c r="C14" s="28"/>
      <c r="D14" s="28"/>
      <c r="E14" s="28"/>
      <c r="F14" s="28"/>
      <c r="G14" s="28"/>
      <c r="H14" s="28"/>
      <c r="I14" s="79"/>
      <c r="J14" s="92"/>
      <c r="K14" s="103"/>
    </row>
    <row r="15" spans="1:18" s="21" customFormat="1" ht="12" customHeight="1" x14ac:dyDescent="0.2">
      <c r="A15" s="88" t="s">
        <v>33</v>
      </c>
      <c r="B15" s="89">
        <f>SUM(B18:B21)</f>
        <v>9560</v>
      </c>
      <c r="C15" s="89">
        <f>SUM(C18:C21)</f>
        <v>9294</v>
      </c>
      <c r="D15" s="89">
        <f t="shared" ref="D15:H15" si="3">SUM(D18:D21)</f>
        <v>9125</v>
      </c>
      <c r="E15" s="89">
        <f t="shared" si="3"/>
        <v>9075</v>
      </c>
      <c r="F15" s="89">
        <f t="shared" si="3"/>
        <v>9054</v>
      </c>
      <c r="G15" s="89">
        <f t="shared" si="3"/>
        <v>9030</v>
      </c>
      <c r="H15" s="89">
        <f t="shared" si="3"/>
        <v>9024</v>
      </c>
      <c r="I15" s="89">
        <v>8864</v>
      </c>
      <c r="J15" s="96">
        <v>8785</v>
      </c>
      <c r="K15" s="96">
        <v>8689</v>
      </c>
    </row>
    <row r="16" spans="1:18" s="21" customFormat="1" ht="12" customHeight="1" x14ac:dyDescent="0.2">
      <c r="A16" s="87" t="s">
        <v>18</v>
      </c>
      <c r="B16" s="82">
        <f>9175/B15*100</f>
        <v>95.972803347280333</v>
      </c>
      <c r="C16" s="82">
        <f>8891/C15*100</f>
        <v>95.663869162900795</v>
      </c>
      <c r="D16" s="82">
        <f>8727/D15*100</f>
        <v>95.638356164383566</v>
      </c>
      <c r="E16" s="82">
        <f>8707/E15*100</f>
        <v>95.944903581267212</v>
      </c>
      <c r="F16" s="82">
        <f>8690/F15*100</f>
        <v>95.979677490611877</v>
      </c>
      <c r="G16" s="82">
        <f>8663/G15*100</f>
        <v>95.93576965669989</v>
      </c>
      <c r="H16" s="82">
        <f>8587/H15*100</f>
        <v>95.157358156028366</v>
      </c>
      <c r="I16" s="83">
        <f>8366/I15*100</f>
        <v>94.381768953068587</v>
      </c>
      <c r="J16" s="97">
        <f>8294/J15*100</f>
        <v>94.410927717700616</v>
      </c>
      <c r="K16" s="105">
        <f>8146/K15*100</f>
        <v>93.750719300264706</v>
      </c>
    </row>
    <row r="17" spans="1:11" s="21" customFormat="1" ht="12" customHeight="1" x14ac:dyDescent="0.2">
      <c r="A17" s="87" t="s">
        <v>57</v>
      </c>
      <c r="B17" s="86">
        <f t="shared" ref="B17:I17" si="4">(B15/B10)*100</f>
        <v>36.793287919023975</v>
      </c>
      <c r="C17" s="86">
        <f t="shared" si="4"/>
        <v>35.916064458785797</v>
      </c>
      <c r="D17" s="86">
        <f t="shared" si="4"/>
        <v>35.283427422473132</v>
      </c>
      <c r="E17" s="86">
        <f t="shared" si="4"/>
        <v>35.50747319821582</v>
      </c>
      <c r="F17" s="86">
        <f t="shared" si="4"/>
        <v>36.025783861212794</v>
      </c>
      <c r="G17" s="86">
        <f t="shared" si="4"/>
        <v>36.225779275484413</v>
      </c>
      <c r="H17" s="86">
        <f t="shared" si="4"/>
        <v>36.093112550995919</v>
      </c>
      <c r="I17" s="86">
        <f t="shared" si="4"/>
        <v>36.253578732106341</v>
      </c>
      <c r="J17" s="86">
        <f>(J15/J10)*100</f>
        <v>35.962829539872274</v>
      </c>
      <c r="K17" s="105">
        <f>(K15/K10)*100</f>
        <v>35.958450587651051</v>
      </c>
    </row>
    <row r="18" spans="1:11" s="21" customFormat="1" ht="12" customHeight="1" x14ac:dyDescent="0.2">
      <c r="A18" s="65" t="s">
        <v>34</v>
      </c>
      <c r="B18" s="66">
        <v>268</v>
      </c>
      <c r="C18" s="66">
        <v>230</v>
      </c>
      <c r="D18" s="66">
        <v>238</v>
      </c>
      <c r="E18" s="66">
        <v>202</v>
      </c>
      <c r="F18" s="66">
        <v>180</v>
      </c>
      <c r="G18" s="66">
        <v>212</v>
      </c>
      <c r="H18" s="66">
        <v>177</v>
      </c>
      <c r="I18" s="79">
        <v>188</v>
      </c>
      <c r="J18" s="92">
        <v>190</v>
      </c>
      <c r="K18" s="103">
        <v>187</v>
      </c>
    </row>
    <row r="19" spans="1:11" s="28" customFormat="1" ht="12" customHeight="1" x14ac:dyDescent="0.2">
      <c r="A19" s="65" t="s">
        <v>35</v>
      </c>
      <c r="B19" s="66">
        <v>2860</v>
      </c>
      <c r="C19" s="66">
        <v>2924</v>
      </c>
      <c r="D19" s="66">
        <v>2850</v>
      </c>
      <c r="E19" s="66">
        <v>2905</v>
      </c>
      <c r="F19" s="66">
        <v>2949</v>
      </c>
      <c r="G19" s="66">
        <v>2823</v>
      </c>
      <c r="H19" s="66">
        <v>2869</v>
      </c>
      <c r="I19" s="79">
        <v>2754</v>
      </c>
      <c r="J19" s="92">
        <f>2645+166</f>
        <v>2811</v>
      </c>
      <c r="K19" s="103">
        <v>2767</v>
      </c>
    </row>
    <row r="20" spans="1:11" s="28" customFormat="1" ht="12" customHeight="1" x14ac:dyDescent="0.2">
      <c r="A20" s="65" t="s">
        <v>36</v>
      </c>
      <c r="B20" s="66">
        <v>3115</v>
      </c>
      <c r="C20" s="66">
        <v>2956</v>
      </c>
      <c r="D20" s="66">
        <v>3003</v>
      </c>
      <c r="E20" s="66">
        <v>2929</v>
      </c>
      <c r="F20" s="66">
        <v>2969</v>
      </c>
      <c r="G20" s="66">
        <v>2983</v>
      </c>
      <c r="H20" s="66">
        <v>2935</v>
      </c>
      <c r="I20" s="79">
        <v>2920</v>
      </c>
      <c r="J20" s="92">
        <f>2649+162</f>
        <v>2811</v>
      </c>
      <c r="K20" s="103">
        <v>2857</v>
      </c>
    </row>
    <row r="21" spans="1:11" s="28" customFormat="1" ht="12" customHeight="1" x14ac:dyDescent="0.2">
      <c r="A21" s="65" t="s">
        <v>37</v>
      </c>
      <c r="B21" s="66">
        <v>3317</v>
      </c>
      <c r="C21" s="66">
        <v>3184</v>
      </c>
      <c r="D21" s="66">
        <v>3034</v>
      </c>
      <c r="E21" s="66">
        <v>3039</v>
      </c>
      <c r="F21" s="66">
        <v>2956</v>
      </c>
      <c r="G21" s="66">
        <v>3012</v>
      </c>
      <c r="H21" s="66">
        <v>3043</v>
      </c>
      <c r="I21" s="79">
        <v>3002</v>
      </c>
      <c r="J21" s="92">
        <f>2837+136</f>
        <v>2973</v>
      </c>
      <c r="K21" s="103">
        <v>2878</v>
      </c>
    </row>
    <row r="22" spans="1:11" s="28" customFormat="1" ht="12" customHeight="1" x14ac:dyDescent="0.2">
      <c r="A22" s="78"/>
      <c r="B22" s="79"/>
      <c r="C22" s="79"/>
      <c r="D22" s="79"/>
      <c r="E22" s="79"/>
      <c r="F22" s="79"/>
      <c r="G22" s="79"/>
      <c r="H22" s="79"/>
      <c r="I22" s="79"/>
      <c r="J22" s="92"/>
      <c r="K22" s="103"/>
    </row>
    <row r="23" spans="1:11" s="21" customFormat="1" ht="12" customHeight="1" x14ac:dyDescent="0.2">
      <c r="A23" s="69" t="s">
        <v>25</v>
      </c>
      <c r="B23" s="70"/>
      <c r="C23" s="70"/>
      <c r="D23" s="70"/>
      <c r="E23" s="70"/>
      <c r="F23" s="70"/>
      <c r="G23" s="64"/>
      <c r="H23" s="64"/>
      <c r="I23" s="79"/>
      <c r="J23" s="92"/>
      <c r="K23" s="103"/>
    </row>
    <row r="24" spans="1:11" s="21" customFormat="1" ht="12" customHeight="1" x14ac:dyDescent="0.2">
      <c r="A24" s="88" t="s">
        <v>33</v>
      </c>
      <c r="B24" s="89">
        <f>SUM(B27:B31)</f>
        <v>16215</v>
      </c>
      <c r="C24" s="89">
        <f t="shared" ref="C24:H24" si="5">SUM(C27:C31)</f>
        <v>16346</v>
      </c>
      <c r="D24" s="89">
        <f t="shared" si="5"/>
        <v>16472</v>
      </c>
      <c r="E24" s="89">
        <f t="shared" si="5"/>
        <v>16204</v>
      </c>
      <c r="F24" s="89">
        <f t="shared" si="5"/>
        <v>15787</v>
      </c>
      <c r="G24" s="89">
        <f t="shared" si="5"/>
        <v>15602</v>
      </c>
      <c r="H24" s="89">
        <f t="shared" si="5"/>
        <v>15508</v>
      </c>
      <c r="I24" s="89">
        <v>15315</v>
      </c>
      <c r="J24" s="89">
        <v>15330</v>
      </c>
      <c r="K24" s="96">
        <v>15155</v>
      </c>
    </row>
    <row r="25" spans="1:11" s="21" customFormat="1" ht="12" customHeight="1" x14ac:dyDescent="0.2">
      <c r="A25" s="87" t="s">
        <v>18</v>
      </c>
      <c r="B25" s="82">
        <v>95.8</v>
      </c>
      <c r="C25" s="82">
        <v>95.5</v>
      </c>
      <c r="D25" s="82">
        <v>95.5</v>
      </c>
      <c r="E25" s="82">
        <v>95.3</v>
      </c>
      <c r="F25" s="82">
        <v>95.3</v>
      </c>
      <c r="G25" s="82">
        <v>95.3</v>
      </c>
      <c r="H25" s="82">
        <v>95.3</v>
      </c>
      <c r="I25" s="82">
        <f>14514/I24*100</f>
        <v>94.769833496571991</v>
      </c>
      <c r="J25" s="82">
        <f>14502/J24*100</f>
        <v>94.598825831702555</v>
      </c>
      <c r="K25" s="105">
        <f>14317/K24*100</f>
        <v>94.470471791487952</v>
      </c>
    </row>
    <row r="26" spans="1:11" s="21" customFormat="1" ht="12" customHeight="1" x14ac:dyDescent="0.2">
      <c r="A26" s="87" t="s">
        <v>58</v>
      </c>
      <c r="B26" s="86">
        <f t="shared" ref="B26:I26" si="6">(B24/B10)*100</f>
        <v>62.406188661817339</v>
      </c>
      <c r="C26" s="86">
        <f t="shared" si="6"/>
        <v>63.168064304208372</v>
      </c>
      <c r="D26" s="86">
        <f t="shared" si="6"/>
        <v>63.691903178408474</v>
      </c>
      <c r="E26" s="86">
        <f t="shared" si="6"/>
        <v>63.400892088582829</v>
      </c>
      <c r="F26" s="86">
        <f t="shared" si="6"/>
        <v>62.816329778768107</v>
      </c>
      <c r="G26" s="86">
        <f t="shared" si="6"/>
        <v>62.59076503389899</v>
      </c>
      <c r="H26" s="86">
        <f t="shared" si="6"/>
        <v>62.027037836973044</v>
      </c>
      <c r="I26" s="86">
        <f t="shared" si="6"/>
        <v>62.638036809815958</v>
      </c>
      <c r="J26" s="86">
        <f>(J24/J10)*100</f>
        <v>62.755853938103812</v>
      </c>
      <c r="K26" s="105">
        <f>(K24/K10)*100</f>
        <v>62.717265353418306</v>
      </c>
    </row>
    <row r="27" spans="1:11" s="21" customFormat="1" ht="12" customHeight="1" x14ac:dyDescent="0.2">
      <c r="A27" s="65" t="s">
        <v>38</v>
      </c>
      <c r="B27" s="66">
        <v>3230</v>
      </c>
      <c r="C27" s="66">
        <v>3354</v>
      </c>
      <c r="D27" s="66">
        <v>3304</v>
      </c>
      <c r="E27" s="66">
        <v>3102</v>
      </c>
      <c r="F27" s="66">
        <v>3072</v>
      </c>
      <c r="G27" s="66">
        <v>3004</v>
      </c>
      <c r="H27" s="66">
        <v>3144</v>
      </c>
      <c r="I27" s="79">
        <v>3110</v>
      </c>
      <c r="J27" s="92">
        <v>3042</v>
      </c>
      <c r="K27" s="103">
        <v>2992</v>
      </c>
    </row>
    <row r="28" spans="1:11" s="21" customFormat="1" ht="12" customHeight="1" x14ac:dyDescent="0.2">
      <c r="A28" s="65" t="s">
        <v>39</v>
      </c>
      <c r="B28" s="66">
        <v>3396</v>
      </c>
      <c r="C28" s="66">
        <v>3219</v>
      </c>
      <c r="D28" s="66">
        <v>3293</v>
      </c>
      <c r="E28" s="66">
        <v>3270</v>
      </c>
      <c r="F28" s="66">
        <v>3033</v>
      </c>
      <c r="G28" s="66">
        <v>3073</v>
      </c>
      <c r="H28" s="66">
        <v>2985</v>
      </c>
      <c r="I28" s="79">
        <v>3082</v>
      </c>
      <c r="J28" s="92">
        <v>3082</v>
      </c>
      <c r="K28" s="103">
        <v>3005</v>
      </c>
    </row>
    <row r="29" spans="1:11" s="21" customFormat="1" ht="12" customHeight="1" x14ac:dyDescent="0.2">
      <c r="A29" s="65" t="s">
        <v>40</v>
      </c>
      <c r="B29" s="66">
        <v>3281</v>
      </c>
      <c r="C29" s="66">
        <v>3361</v>
      </c>
      <c r="D29" s="66">
        <v>3205</v>
      </c>
      <c r="E29" s="66">
        <v>3282</v>
      </c>
      <c r="F29" s="66">
        <v>3232</v>
      </c>
      <c r="G29" s="66">
        <v>3021</v>
      </c>
      <c r="H29" s="66">
        <v>3113</v>
      </c>
      <c r="I29" s="79">
        <v>2984</v>
      </c>
      <c r="J29" s="92">
        <v>3099</v>
      </c>
      <c r="K29" s="103">
        <v>3067</v>
      </c>
    </row>
    <row r="30" spans="1:11" s="21" customFormat="1" ht="12" customHeight="1" x14ac:dyDescent="0.2">
      <c r="A30" s="65" t="s">
        <v>41</v>
      </c>
      <c r="B30" s="66">
        <v>3101</v>
      </c>
      <c r="C30" s="66">
        <v>3291</v>
      </c>
      <c r="D30" s="66">
        <v>3351</v>
      </c>
      <c r="E30" s="66">
        <v>3168</v>
      </c>
      <c r="F30" s="66">
        <v>3248</v>
      </c>
      <c r="G30" s="66">
        <v>3228</v>
      </c>
      <c r="H30" s="66">
        <v>3007</v>
      </c>
      <c r="I30" s="79">
        <v>3089</v>
      </c>
      <c r="J30" s="92">
        <v>2996</v>
      </c>
      <c r="K30" s="103">
        <v>3083</v>
      </c>
    </row>
    <row r="31" spans="1:11" s="21" customFormat="1" ht="12" customHeight="1" x14ac:dyDescent="0.2">
      <c r="A31" s="65" t="s">
        <v>42</v>
      </c>
      <c r="B31" s="66">
        <v>3207</v>
      </c>
      <c r="C31" s="66">
        <v>3121</v>
      </c>
      <c r="D31" s="66">
        <v>3319</v>
      </c>
      <c r="E31" s="66">
        <v>3382</v>
      </c>
      <c r="F31" s="66">
        <v>3202</v>
      </c>
      <c r="G31" s="66">
        <v>3276</v>
      </c>
      <c r="H31" s="66">
        <v>3259</v>
      </c>
      <c r="I31" s="79">
        <v>3050</v>
      </c>
      <c r="J31" s="92">
        <v>3111</v>
      </c>
      <c r="K31" s="103">
        <v>3008</v>
      </c>
    </row>
    <row r="32" spans="1:11" s="21" customFormat="1" ht="12" customHeight="1" x14ac:dyDescent="0.2">
      <c r="A32" s="84"/>
      <c r="B32" s="85"/>
      <c r="C32" s="85"/>
      <c r="D32" s="85"/>
      <c r="E32" s="85"/>
      <c r="F32" s="85"/>
      <c r="G32" s="85"/>
      <c r="H32" s="85"/>
      <c r="I32" s="85"/>
      <c r="J32" s="92"/>
      <c r="K32" s="103"/>
    </row>
    <row r="33" spans="1:11" s="21" customFormat="1" ht="12" customHeight="1" x14ac:dyDescent="0.2">
      <c r="A33" s="88" t="s">
        <v>61</v>
      </c>
      <c r="B33" s="89">
        <v>208</v>
      </c>
      <c r="C33" s="89">
        <v>237</v>
      </c>
      <c r="D33" s="89">
        <v>265</v>
      </c>
      <c r="E33" s="89">
        <v>279</v>
      </c>
      <c r="F33" s="89">
        <v>291</v>
      </c>
      <c r="G33" s="89">
        <v>285</v>
      </c>
      <c r="H33" s="89">
        <v>264</v>
      </c>
      <c r="I33" s="89">
        <v>271</v>
      </c>
      <c r="J33" s="96">
        <v>271</v>
      </c>
      <c r="K33" s="96">
        <v>320</v>
      </c>
    </row>
    <row r="34" spans="1:11" s="19" customFormat="1" ht="16.5" customHeight="1" x14ac:dyDescent="0.2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106"/>
    </row>
    <row r="35" spans="1:11" s="21" customFormat="1" ht="11.25" customHeight="1" x14ac:dyDescent="0.2">
      <c r="A35" s="69" t="s">
        <v>43</v>
      </c>
      <c r="B35" s="28"/>
      <c r="C35" s="28"/>
      <c r="D35" s="28"/>
      <c r="E35" s="31"/>
      <c r="F35" s="19"/>
      <c r="G35" s="19"/>
      <c r="H35" s="75"/>
      <c r="I35" s="19"/>
    </row>
    <row r="36" spans="1:11" s="21" customFormat="1" ht="11.25" x14ac:dyDescent="0.2">
      <c r="A36" s="101" t="s">
        <v>44</v>
      </c>
      <c r="B36" s="101"/>
      <c r="C36" s="101"/>
      <c r="D36" s="101"/>
      <c r="E36" s="101"/>
      <c r="F36" s="101"/>
      <c r="G36" s="101"/>
      <c r="H36" s="101"/>
      <c r="I36" s="101"/>
    </row>
    <row r="37" spans="1:11" s="21" customFormat="1" ht="11.25" x14ac:dyDescent="0.2">
      <c r="A37" s="101"/>
      <c r="B37" s="101"/>
      <c r="C37" s="101"/>
      <c r="D37" s="101"/>
      <c r="E37" s="101"/>
      <c r="F37" s="101"/>
      <c r="G37" s="101"/>
      <c r="H37" s="101"/>
      <c r="I37" s="101"/>
    </row>
    <row r="38" spans="1:11" ht="12.75" x14ac:dyDescent="0.2">
      <c r="A38" s="51"/>
      <c r="B38" s="71"/>
      <c r="C38" s="71"/>
      <c r="D38" s="71"/>
      <c r="E38" s="71"/>
      <c r="F38" s="71"/>
      <c r="G38" s="71"/>
      <c r="H38" s="71"/>
      <c r="I38" s="21"/>
    </row>
    <row r="39" spans="1:11" ht="12.75" x14ac:dyDescent="0.2">
      <c r="B39" s="64"/>
      <c r="C39" s="64"/>
      <c r="D39" s="64"/>
      <c r="E39" s="64"/>
      <c r="F39" s="64"/>
      <c r="G39" s="64"/>
      <c r="H39" s="64"/>
    </row>
    <row r="40" spans="1:11" ht="12.75" hidden="1" x14ac:dyDescent="0.2">
      <c r="A40" s="28" t="s">
        <v>29</v>
      </c>
      <c r="B40" s="28"/>
      <c r="C40" s="28"/>
      <c r="D40" s="28"/>
      <c r="E40" s="28"/>
      <c r="F40" s="28"/>
      <c r="G40" s="72"/>
      <c r="H40" s="72"/>
    </row>
    <row r="41" spans="1:11" ht="12.75" x14ac:dyDescent="0.2">
      <c r="A41" s="19"/>
      <c r="B41" s="19"/>
      <c r="C41" s="19"/>
      <c r="D41" s="19"/>
      <c r="E41" s="19"/>
      <c r="F41" s="19"/>
      <c r="G41" s="19"/>
      <c r="H41" s="19"/>
    </row>
    <row r="42" spans="1:11" ht="12.75" x14ac:dyDescent="0.2">
      <c r="G42" s="73"/>
      <c r="H42" s="73"/>
    </row>
    <row r="43" spans="1:11" ht="12.75" x14ac:dyDescent="0.2">
      <c r="G43" s="100"/>
      <c r="H43" s="100"/>
    </row>
    <row r="44" spans="1:11" ht="12.75" x14ac:dyDescent="0.2"/>
    <row r="45" spans="1:11" ht="12.75" x14ac:dyDescent="0.2"/>
    <row r="46" spans="1:11" ht="12.75" x14ac:dyDescent="0.2"/>
    <row r="47" spans="1:11" ht="0" hidden="1" customHeight="1" x14ac:dyDescent="0.2"/>
    <row r="48" spans="1:11" ht="0" hidden="1" customHeight="1" x14ac:dyDescent="0.2"/>
    <row r="49" ht="0" hidden="1" customHeight="1" x14ac:dyDescent="0.2"/>
    <row r="50" ht="0" hidden="1" customHeight="1" x14ac:dyDescent="0.2"/>
  </sheetData>
  <mergeCells count="2">
    <mergeCell ref="G43:H43"/>
    <mergeCell ref="A36:I37"/>
  </mergeCells>
  <pageMargins left="0.39370078740157483" right="0" top="0.98425196850393704" bottom="0.98425196850393704" header="0.51181102362204722" footer="0.51181102362204722"/>
  <pageSetup paperSize="9" scale="85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9"/>
  <sheetViews>
    <sheetView showGridLines="0" tabSelected="1" zoomScaleNormal="100" zoomScaleSheetLayoutView="100" workbookViewId="0">
      <selection activeCell="F14" sqref="F14"/>
    </sheetView>
  </sheetViews>
  <sheetFormatPr baseColWidth="10" defaultRowHeight="12.75" zeroHeight="1" x14ac:dyDescent="0.2"/>
  <cols>
    <col min="1" max="1" width="43.7109375" style="19" customWidth="1"/>
    <col min="2" max="5" width="10.7109375" style="20" customWidth="1"/>
    <col min="6" max="8" width="10.7109375" style="18" customWidth="1"/>
    <col min="9" max="9" width="10.85546875" style="18" bestFit="1" customWidth="1"/>
    <col min="10" max="16384" width="11.42578125" style="18"/>
  </cols>
  <sheetData>
    <row r="1" spans="1:11" ht="17.25" thickBot="1" x14ac:dyDescent="0.25">
      <c r="A1" s="34" t="str">
        <f>'3.01 Notice'!A9</f>
        <v>3.01 Le premier degré : évolution des effectifs</v>
      </c>
      <c r="B1" s="17"/>
      <c r="C1" s="17"/>
      <c r="D1" s="17"/>
      <c r="E1" s="17"/>
    </row>
    <row r="2" spans="1:11" ht="13.5" thickTop="1" x14ac:dyDescent="0.2"/>
    <row r="3" spans="1:11" s="21" customFormat="1" ht="15.75" customHeight="1" x14ac:dyDescent="0.2">
      <c r="A3" s="11" t="str">
        <f>'3.01 Notice'!A18</f>
        <v>[3] Effectifs d'élèves du premier degré par département à la rentrée 2025</v>
      </c>
      <c r="K3" s="22"/>
    </row>
    <row r="4" spans="1:11" x14ac:dyDescent="0.2"/>
    <row r="5" spans="1:11" s="22" customFormat="1" ht="33.75" x14ac:dyDescent="0.2">
      <c r="A5" s="23" t="s">
        <v>12</v>
      </c>
      <c r="B5" s="23" t="s">
        <v>15</v>
      </c>
      <c r="C5" s="23" t="s">
        <v>16</v>
      </c>
      <c r="D5" s="23" t="s">
        <v>17</v>
      </c>
      <c r="E5" s="42" t="s">
        <v>66</v>
      </c>
      <c r="F5" s="35" t="s">
        <v>18</v>
      </c>
      <c r="G5" s="23" t="s">
        <v>56</v>
      </c>
      <c r="H5" s="80" t="s">
        <v>55</v>
      </c>
    </row>
    <row r="6" spans="1:11" s="22" customFormat="1" ht="15" customHeight="1" x14ac:dyDescent="0.2">
      <c r="A6" s="36" t="s">
        <v>19</v>
      </c>
      <c r="B6" s="107">
        <v>10749</v>
      </c>
      <c r="C6" s="24">
        <v>740</v>
      </c>
      <c r="D6" s="37">
        <f>SUM(RSCTabX[[#This Row],[Public]:[Privé sous contrat]])</f>
        <v>11489</v>
      </c>
      <c r="E6" s="108" t="s">
        <v>67</v>
      </c>
      <c r="F6" s="38">
        <f>RSCTabX[[#This Row],[Public]]/RSCTabX[[#This Row],[Public et Privé sous contrat]]</f>
        <v>0.93559056488815384</v>
      </c>
      <c r="G6" s="24">
        <v>58</v>
      </c>
      <c r="H6" s="80">
        <f>10815+717</f>
        <v>11532</v>
      </c>
    </row>
    <row r="7" spans="1:11" s="22" customFormat="1" ht="15" customHeight="1" x14ac:dyDescent="0.2">
      <c r="A7" s="36" t="s">
        <v>20</v>
      </c>
      <c r="B7" s="107">
        <v>12034</v>
      </c>
      <c r="C7" s="24">
        <v>440</v>
      </c>
      <c r="D7" s="37">
        <f>SUM(RSCTabX[[#This Row],[Public]:[Privé sous contrat]])</f>
        <v>12474</v>
      </c>
      <c r="E7" s="108" t="s">
        <v>68</v>
      </c>
      <c r="F7" s="38">
        <f>RSCTabX[[#This Row],[Public]]/RSCTabX[[#This Row],[Public et Privé sous contrat]]</f>
        <v>0.96472663139329806</v>
      </c>
      <c r="G7" s="24">
        <v>143</v>
      </c>
      <c r="H7" s="80">
        <f>12336+425</f>
        <v>12761</v>
      </c>
    </row>
    <row r="8" spans="1:11" s="22" customFormat="1" ht="15" customHeight="1" x14ac:dyDescent="0.2">
      <c r="A8" s="26" t="s">
        <v>21</v>
      </c>
      <c r="B8" s="27">
        <f>SUBTOTAL(109,RSCTabX[Public])</f>
        <v>22783</v>
      </c>
      <c r="C8" s="27">
        <f>SUBTOTAL(109,RSCTabX[Privé sous contrat])</f>
        <v>1180</v>
      </c>
      <c r="D8" s="39">
        <f>SUBTOTAL(109,RSCTabX[Public et Privé sous contrat])</f>
        <v>23963</v>
      </c>
      <c r="E8" s="109" t="s">
        <v>69</v>
      </c>
      <c r="F8" s="40">
        <f>RSCTabX[[#Totals],[Public]]/RSCTabX[[#Totals],[Public et Privé sous contrat]]</f>
        <v>0.95075741768559863</v>
      </c>
      <c r="G8" s="91">
        <f>+G7+G6</f>
        <v>201</v>
      </c>
      <c r="H8" s="80">
        <f>SUM(H6:H7)</f>
        <v>24293</v>
      </c>
    </row>
    <row r="9" spans="1:11" s="22" customFormat="1" ht="15" customHeight="1" x14ac:dyDescent="0.2">
      <c r="A9" s="19"/>
      <c r="B9" s="20"/>
      <c r="C9" s="20"/>
      <c r="D9" s="20"/>
      <c r="E9" s="20"/>
      <c r="F9" s="18"/>
    </row>
    <row r="10" spans="1:11" s="22" customFormat="1" ht="15" customHeight="1" x14ac:dyDescent="0.2">
      <c r="A10" s="102" t="s">
        <v>13</v>
      </c>
      <c r="B10" s="102"/>
      <c r="C10" s="102"/>
      <c r="D10" s="102"/>
      <c r="E10" s="20"/>
      <c r="F10" s="18"/>
    </row>
    <row r="11" spans="1:11" s="22" customFormat="1" ht="15" customHeight="1" x14ac:dyDescent="0.2">
      <c r="A11" s="28"/>
      <c r="B11" s="29"/>
      <c r="C11" s="30"/>
      <c r="D11" s="29"/>
      <c r="E11" s="43"/>
      <c r="F11" s="18"/>
    </row>
    <row r="12" spans="1:11" s="22" customFormat="1" ht="15" customHeight="1" x14ac:dyDescent="0.2">
      <c r="A12" s="28" t="s">
        <v>14</v>
      </c>
      <c r="B12" s="31"/>
      <c r="C12" s="31"/>
      <c r="D12" s="31"/>
      <c r="E12" s="20"/>
      <c r="F12" s="18"/>
    </row>
    <row r="13" spans="1:11" s="25" customFormat="1" ht="15" customHeight="1" x14ac:dyDescent="0.2">
      <c r="A13" s="32" t="s">
        <v>22</v>
      </c>
      <c r="B13" s="20"/>
      <c r="C13" s="20"/>
      <c r="D13" s="20"/>
      <c r="E13" s="20"/>
      <c r="F13" s="18"/>
    </row>
    <row r="14" spans="1:11" s="22" customFormat="1" ht="15" customHeight="1" x14ac:dyDescent="0.2">
      <c r="A14" s="33"/>
      <c r="B14" s="20"/>
      <c r="C14" s="20"/>
      <c r="D14" s="20"/>
      <c r="E14" s="20"/>
      <c r="F14" s="18"/>
    </row>
    <row r="15" spans="1:11" s="22" customFormat="1" ht="15" customHeight="1" x14ac:dyDescent="0.2">
      <c r="A15" s="32"/>
      <c r="B15" s="20"/>
      <c r="C15" s="20"/>
      <c r="D15" s="20"/>
      <c r="E15" s="20"/>
      <c r="F15" s="18"/>
      <c r="G15" s="18"/>
      <c r="H15" s="18"/>
      <c r="I15" s="18"/>
    </row>
    <row r="16" spans="1:11" s="22" customFormat="1" ht="15" customHeight="1" x14ac:dyDescent="0.2">
      <c r="A16" s="19"/>
      <c r="B16" s="20"/>
      <c r="C16" s="20"/>
      <c r="D16" s="20"/>
      <c r="E16" s="20"/>
      <c r="F16" s="18"/>
      <c r="G16" s="18"/>
      <c r="H16" s="18"/>
      <c r="I16" s="18"/>
    </row>
    <row r="17" spans="1:9" s="22" customFormat="1" ht="15" customHeight="1" x14ac:dyDescent="0.2">
      <c r="A17" s="19"/>
      <c r="B17" s="20"/>
      <c r="C17" s="20"/>
      <c r="D17" s="20"/>
      <c r="E17" s="20"/>
      <c r="F17" s="18"/>
      <c r="G17" s="18"/>
      <c r="H17" s="18"/>
      <c r="I17" s="18"/>
    </row>
    <row r="18" spans="1:9" s="22" customFormat="1" ht="15" customHeight="1" x14ac:dyDescent="0.2">
      <c r="A18" s="19"/>
      <c r="B18" s="20"/>
      <c r="C18" s="20"/>
      <c r="D18" s="20"/>
      <c r="E18" s="20"/>
      <c r="F18" s="18"/>
      <c r="G18" s="18"/>
      <c r="H18" s="18"/>
      <c r="I18" s="18"/>
    </row>
    <row r="19" spans="1:9" s="22" customFormat="1" ht="15" customHeight="1" x14ac:dyDescent="0.2">
      <c r="A19" s="19"/>
      <c r="B19" s="20"/>
      <c r="C19" s="20"/>
      <c r="D19" s="20"/>
      <c r="E19" s="20"/>
      <c r="F19" s="18"/>
      <c r="G19" s="18"/>
      <c r="H19" s="18"/>
      <c r="I19" s="18"/>
    </row>
    <row r="20" spans="1:9" s="22" customFormat="1" ht="15" customHeight="1" x14ac:dyDescent="0.2">
      <c r="A20" s="19"/>
      <c r="B20" s="20"/>
      <c r="C20" s="20"/>
      <c r="D20" s="20"/>
      <c r="E20" s="20"/>
      <c r="F20" s="18"/>
      <c r="G20" s="18"/>
      <c r="H20" s="18"/>
      <c r="I20" s="18"/>
    </row>
    <row r="21" spans="1:9" s="22" customFormat="1" ht="15" customHeight="1" x14ac:dyDescent="0.2">
      <c r="A21" s="19"/>
      <c r="B21" s="20"/>
      <c r="C21" s="20"/>
      <c r="D21" s="20"/>
      <c r="E21" s="20"/>
      <c r="F21" s="18"/>
      <c r="G21" s="18"/>
      <c r="H21" s="18"/>
      <c r="I21" s="18"/>
    </row>
    <row r="22" spans="1:9" s="22" customFormat="1" ht="15" customHeight="1" x14ac:dyDescent="0.2">
      <c r="A22" s="19"/>
      <c r="B22" s="20"/>
      <c r="C22" s="20"/>
      <c r="D22" s="20"/>
      <c r="E22" s="20"/>
      <c r="F22" s="18"/>
      <c r="G22" s="18"/>
      <c r="H22" s="18"/>
      <c r="I22" s="18"/>
    </row>
    <row r="23" spans="1:9" s="22" customFormat="1" ht="15" customHeight="1" x14ac:dyDescent="0.2">
      <c r="A23" s="19"/>
      <c r="B23" s="20"/>
      <c r="C23" s="20"/>
      <c r="D23" s="20"/>
      <c r="E23" s="20"/>
      <c r="F23" s="18"/>
      <c r="G23" s="18"/>
      <c r="H23" s="18"/>
      <c r="I23" s="18"/>
    </row>
    <row r="24" spans="1:9" s="22" customFormat="1" ht="15" customHeight="1" x14ac:dyDescent="0.2">
      <c r="A24" s="19"/>
      <c r="B24" s="20"/>
      <c r="C24" s="20"/>
      <c r="D24" s="20"/>
      <c r="E24" s="20"/>
      <c r="F24" s="18"/>
      <c r="G24" s="18"/>
      <c r="H24" s="18"/>
      <c r="I24" s="18"/>
    </row>
    <row r="25" spans="1:9" s="22" customFormat="1" ht="15" customHeight="1" x14ac:dyDescent="0.2">
      <c r="A25" s="19"/>
      <c r="B25" s="20"/>
      <c r="C25" s="20"/>
      <c r="D25" s="20"/>
      <c r="E25" s="20"/>
      <c r="F25" s="18"/>
      <c r="G25" s="18"/>
      <c r="H25" s="18"/>
      <c r="I25" s="18"/>
    </row>
    <row r="26" spans="1:9" s="22" customFormat="1" ht="15" customHeight="1" x14ac:dyDescent="0.2">
      <c r="A26" s="19"/>
      <c r="B26" s="20"/>
      <c r="C26" s="20"/>
      <c r="D26" s="20"/>
      <c r="E26" s="20"/>
      <c r="F26" s="18"/>
      <c r="G26" s="18"/>
      <c r="H26" s="18"/>
      <c r="I26" s="18"/>
    </row>
    <row r="27" spans="1:9" s="22" customFormat="1" ht="15" customHeight="1" x14ac:dyDescent="0.2">
      <c r="A27" s="19"/>
      <c r="B27" s="20"/>
      <c r="C27" s="20"/>
      <c r="D27" s="20"/>
      <c r="E27" s="20"/>
      <c r="F27" s="18"/>
      <c r="G27" s="18"/>
      <c r="H27" s="18"/>
      <c r="I27" s="18"/>
    </row>
    <row r="28" spans="1:9" s="22" customFormat="1" ht="15" customHeight="1" x14ac:dyDescent="0.2">
      <c r="A28" s="19"/>
      <c r="B28" s="20"/>
      <c r="C28" s="20"/>
      <c r="D28" s="20"/>
      <c r="E28" s="20"/>
      <c r="F28" s="18"/>
      <c r="G28" s="18"/>
      <c r="H28" s="18"/>
      <c r="I28" s="18"/>
    </row>
    <row r="29" spans="1:9" s="25" customFormat="1" ht="15" customHeight="1" x14ac:dyDescent="0.2">
      <c r="A29" s="19"/>
      <c r="B29" s="20"/>
      <c r="C29" s="20"/>
      <c r="D29" s="20"/>
      <c r="E29" s="20"/>
      <c r="F29" s="18"/>
      <c r="G29" s="18"/>
      <c r="H29" s="18"/>
      <c r="I29" s="18"/>
    </row>
    <row r="30" spans="1:9" s="22" customFormat="1" ht="15" customHeight="1" x14ac:dyDescent="0.2">
      <c r="A30" s="19"/>
      <c r="B30" s="20"/>
      <c r="C30" s="20"/>
      <c r="D30" s="20"/>
      <c r="E30" s="20"/>
      <c r="F30" s="18"/>
      <c r="G30" s="18"/>
      <c r="H30" s="18"/>
      <c r="I30" s="18"/>
    </row>
    <row r="31" spans="1:9" s="22" customFormat="1" ht="15" customHeight="1" x14ac:dyDescent="0.2">
      <c r="A31" s="19"/>
      <c r="B31" s="20"/>
      <c r="C31" s="20"/>
      <c r="D31" s="20"/>
      <c r="E31" s="20"/>
      <c r="F31" s="18"/>
      <c r="G31" s="18"/>
      <c r="H31" s="18"/>
      <c r="I31" s="18"/>
    </row>
    <row r="32" spans="1:9" s="22" customFormat="1" ht="15" customHeight="1" x14ac:dyDescent="0.2">
      <c r="A32" s="19"/>
      <c r="B32" s="20"/>
      <c r="C32" s="20"/>
      <c r="D32" s="20"/>
      <c r="E32" s="20"/>
      <c r="F32" s="18"/>
      <c r="G32" s="18"/>
      <c r="H32" s="18"/>
      <c r="I32" s="18"/>
    </row>
    <row r="33" spans="1:9" s="22" customFormat="1" ht="15" customHeight="1" x14ac:dyDescent="0.2">
      <c r="A33" s="19"/>
      <c r="B33" s="20"/>
      <c r="C33" s="20"/>
      <c r="D33" s="20"/>
      <c r="E33" s="20"/>
      <c r="F33" s="18"/>
      <c r="G33" s="18"/>
      <c r="H33" s="18"/>
      <c r="I33" s="18"/>
    </row>
    <row r="34" spans="1:9" s="22" customFormat="1" ht="15" customHeight="1" x14ac:dyDescent="0.2">
      <c r="A34" s="19"/>
      <c r="B34" s="20"/>
      <c r="C34" s="20"/>
      <c r="D34" s="20"/>
      <c r="E34" s="20"/>
      <c r="F34" s="18"/>
      <c r="G34" s="18"/>
      <c r="H34" s="18"/>
      <c r="I34" s="18"/>
    </row>
    <row r="35" spans="1:9" s="22" customFormat="1" ht="15" customHeight="1" x14ac:dyDescent="0.2">
      <c r="A35" s="19"/>
      <c r="B35" s="20"/>
      <c r="C35" s="20"/>
      <c r="D35" s="20"/>
      <c r="E35" s="20"/>
      <c r="F35" s="18"/>
      <c r="G35" s="18"/>
      <c r="H35" s="18"/>
      <c r="I35" s="18"/>
    </row>
    <row r="36" spans="1:9" s="22" customFormat="1" ht="15" customHeight="1" x14ac:dyDescent="0.2">
      <c r="A36" s="19"/>
      <c r="B36" s="20"/>
      <c r="C36" s="20"/>
      <c r="D36" s="20"/>
      <c r="E36" s="20"/>
      <c r="F36" s="18"/>
      <c r="G36" s="18"/>
      <c r="H36" s="18"/>
      <c r="I36" s="18"/>
    </row>
    <row r="37" spans="1:9" s="25" customFormat="1" ht="15" customHeight="1" x14ac:dyDescent="0.2">
      <c r="A37" s="19"/>
      <c r="B37" s="20"/>
      <c r="C37" s="20"/>
      <c r="D37" s="20"/>
      <c r="E37" s="20"/>
      <c r="F37" s="18"/>
      <c r="G37" s="18"/>
      <c r="H37" s="18"/>
      <c r="I37" s="18"/>
    </row>
    <row r="38" spans="1:9" s="22" customFormat="1" ht="15" customHeight="1" x14ac:dyDescent="0.2">
      <c r="A38" s="19"/>
      <c r="B38" s="20"/>
      <c r="C38" s="20"/>
      <c r="D38" s="20"/>
      <c r="E38" s="20"/>
      <c r="F38" s="18"/>
      <c r="G38" s="18"/>
      <c r="H38" s="18"/>
      <c r="I38" s="18"/>
    </row>
    <row r="39" spans="1:9" s="22" customFormat="1" ht="15" customHeight="1" x14ac:dyDescent="0.2">
      <c r="A39" s="19"/>
      <c r="B39" s="20"/>
      <c r="C39" s="20"/>
      <c r="D39" s="20"/>
      <c r="E39" s="20"/>
      <c r="F39" s="18"/>
      <c r="G39" s="18"/>
      <c r="H39" s="18"/>
      <c r="I39" s="18"/>
    </row>
    <row r="40" spans="1:9" s="22" customFormat="1" ht="15" customHeight="1" x14ac:dyDescent="0.2">
      <c r="A40" s="19"/>
      <c r="B40" s="20"/>
      <c r="C40" s="20"/>
      <c r="D40" s="20"/>
      <c r="E40" s="20"/>
      <c r="F40" s="18"/>
      <c r="G40" s="18"/>
      <c r="H40" s="18"/>
      <c r="I40" s="18"/>
    </row>
    <row r="41" spans="1:9" s="22" customFormat="1" ht="15" customHeight="1" x14ac:dyDescent="0.2">
      <c r="A41" s="19"/>
      <c r="B41" s="20"/>
      <c r="C41" s="20"/>
      <c r="D41" s="20"/>
      <c r="E41" s="20"/>
      <c r="F41" s="18"/>
      <c r="G41" s="18"/>
      <c r="H41" s="18"/>
      <c r="I41" s="18"/>
    </row>
    <row r="42" spans="1:9" s="22" customFormat="1" ht="15" customHeight="1" x14ac:dyDescent="0.2">
      <c r="A42" s="19"/>
      <c r="B42" s="20"/>
      <c r="C42" s="20"/>
      <c r="D42" s="20"/>
      <c r="E42" s="20"/>
      <c r="F42" s="18"/>
      <c r="G42" s="18"/>
      <c r="H42" s="18"/>
      <c r="I42" s="18"/>
    </row>
    <row r="43" spans="1:9" s="22" customFormat="1" ht="15" customHeight="1" x14ac:dyDescent="0.2">
      <c r="A43" s="19"/>
      <c r="B43" s="20"/>
      <c r="C43" s="20"/>
      <c r="D43" s="20"/>
      <c r="E43" s="20"/>
      <c r="F43" s="18"/>
      <c r="G43" s="18"/>
      <c r="H43" s="18"/>
      <c r="I43" s="18"/>
    </row>
    <row r="44" spans="1:9" s="22" customFormat="1" ht="15" customHeight="1" x14ac:dyDescent="0.2">
      <c r="A44" s="19"/>
      <c r="B44" s="20"/>
      <c r="C44" s="20"/>
      <c r="D44" s="20"/>
      <c r="E44" s="20"/>
      <c r="F44" s="18"/>
      <c r="G44" s="18"/>
      <c r="H44" s="18"/>
      <c r="I44" s="18"/>
    </row>
    <row r="45" spans="1:9" s="25" customFormat="1" ht="15" customHeight="1" x14ac:dyDescent="0.2">
      <c r="A45" s="19"/>
      <c r="B45" s="20"/>
      <c r="C45" s="20"/>
      <c r="D45" s="20"/>
      <c r="E45" s="20"/>
      <c r="F45" s="18"/>
      <c r="G45" s="18"/>
      <c r="H45" s="18"/>
      <c r="I45" s="18"/>
    </row>
    <row r="46" spans="1:9" s="22" customFormat="1" ht="15" customHeight="1" x14ac:dyDescent="0.2">
      <c r="A46" s="19"/>
      <c r="B46" s="20"/>
      <c r="C46" s="20"/>
      <c r="D46" s="20"/>
      <c r="E46" s="20"/>
      <c r="F46" s="18"/>
      <c r="G46" s="18"/>
      <c r="H46" s="18"/>
      <c r="I46" s="18"/>
    </row>
    <row r="47" spans="1:9" s="22" customFormat="1" ht="15" customHeight="1" x14ac:dyDescent="0.2">
      <c r="A47" s="19"/>
      <c r="B47" s="20"/>
      <c r="C47" s="20"/>
      <c r="D47" s="20"/>
      <c r="E47" s="20"/>
      <c r="F47" s="18"/>
      <c r="G47" s="18"/>
      <c r="H47" s="18"/>
      <c r="I47" s="18"/>
    </row>
    <row r="48" spans="1:9" s="22" customFormat="1" ht="15" customHeight="1" x14ac:dyDescent="0.2">
      <c r="A48" s="19"/>
      <c r="B48" s="20"/>
      <c r="C48" s="20"/>
      <c r="D48" s="20"/>
      <c r="E48" s="20"/>
      <c r="F48" s="18"/>
      <c r="G48" s="18"/>
      <c r="H48" s="18"/>
      <c r="I48" s="18"/>
    </row>
    <row r="49" spans="1:9" s="22" customFormat="1" ht="15" customHeight="1" x14ac:dyDescent="0.2">
      <c r="A49" s="19"/>
      <c r="B49" s="20"/>
      <c r="C49" s="20"/>
      <c r="D49" s="20"/>
      <c r="E49" s="20"/>
      <c r="F49" s="18"/>
      <c r="G49" s="18"/>
      <c r="H49" s="18"/>
      <c r="I49" s="18"/>
    </row>
    <row r="50" spans="1:9" s="22" customFormat="1" ht="15" customHeight="1" x14ac:dyDescent="0.2">
      <c r="A50" s="19"/>
      <c r="B50" s="20"/>
      <c r="C50" s="20"/>
      <c r="D50" s="20"/>
      <c r="E50" s="20"/>
      <c r="F50" s="18"/>
      <c r="G50" s="18"/>
      <c r="H50" s="18"/>
      <c r="I50" s="18"/>
    </row>
    <row r="51" spans="1:9" s="22" customFormat="1" ht="15" customHeight="1" x14ac:dyDescent="0.2">
      <c r="A51" s="19"/>
      <c r="B51" s="20"/>
      <c r="C51" s="20"/>
      <c r="D51" s="20"/>
      <c r="E51" s="20"/>
      <c r="F51" s="18"/>
      <c r="G51" s="18"/>
      <c r="H51" s="18"/>
      <c r="I51" s="18"/>
    </row>
    <row r="52" spans="1:9" s="22" customFormat="1" ht="15" customHeight="1" x14ac:dyDescent="0.2">
      <c r="A52" s="19"/>
      <c r="B52" s="20"/>
      <c r="C52" s="20"/>
      <c r="D52" s="20"/>
      <c r="E52" s="20"/>
      <c r="F52" s="18"/>
      <c r="G52" s="18"/>
      <c r="H52" s="18"/>
      <c r="I52" s="18"/>
    </row>
    <row r="53" spans="1:9" s="22" customFormat="1" ht="15" customHeight="1" x14ac:dyDescent="0.2">
      <c r="A53" s="19"/>
      <c r="B53" s="20"/>
      <c r="C53" s="20"/>
      <c r="D53" s="20"/>
      <c r="E53" s="20"/>
      <c r="F53" s="18"/>
      <c r="G53" s="18"/>
      <c r="H53" s="18"/>
      <c r="I53" s="18"/>
    </row>
    <row r="54" spans="1:9" s="22" customFormat="1" ht="15" customHeight="1" x14ac:dyDescent="0.2">
      <c r="A54" s="19"/>
      <c r="B54" s="20"/>
      <c r="C54" s="20"/>
      <c r="D54" s="20"/>
      <c r="E54" s="20"/>
      <c r="F54" s="18"/>
      <c r="G54" s="18"/>
      <c r="H54" s="18"/>
      <c r="I54" s="18"/>
    </row>
    <row r="55" spans="1:9" s="22" customFormat="1" ht="15" customHeight="1" x14ac:dyDescent="0.2">
      <c r="A55" s="19"/>
      <c r="B55" s="20"/>
      <c r="C55" s="20"/>
      <c r="D55" s="20"/>
      <c r="E55" s="20"/>
      <c r="F55" s="18"/>
      <c r="G55" s="18"/>
      <c r="H55" s="18"/>
      <c r="I55" s="18"/>
    </row>
    <row r="56" spans="1:9" s="22" customFormat="1" ht="15" customHeight="1" x14ac:dyDescent="0.2">
      <c r="A56" s="19"/>
      <c r="B56" s="20"/>
      <c r="C56" s="20"/>
      <c r="D56" s="20"/>
      <c r="E56" s="20"/>
      <c r="F56" s="18"/>
      <c r="G56" s="18"/>
      <c r="H56" s="18"/>
      <c r="I56" s="18"/>
    </row>
    <row r="57" spans="1:9" s="22" customFormat="1" ht="15" customHeight="1" x14ac:dyDescent="0.2">
      <c r="A57" s="19"/>
      <c r="B57" s="20"/>
      <c r="C57" s="20"/>
      <c r="D57" s="20"/>
      <c r="E57" s="20"/>
      <c r="F57" s="18"/>
      <c r="G57" s="18"/>
      <c r="H57" s="18"/>
      <c r="I57" s="18"/>
    </row>
    <row r="58" spans="1:9" s="22" customFormat="1" ht="15" customHeight="1" x14ac:dyDescent="0.2">
      <c r="A58" s="19"/>
      <c r="B58" s="20"/>
      <c r="C58" s="20"/>
      <c r="D58" s="20"/>
      <c r="E58" s="20"/>
      <c r="F58" s="18"/>
      <c r="G58" s="18"/>
      <c r="H58" s="18"/>
      <c r="I58" s="18"/>
    </row>
    <row r="59" spans="1:9" s="22" customFormat="1" ht="15" customHeight="1" x14ac:dyDescent="0.2">
      <c r="A59" s="19"/>
      <c r="B59" s="20"/>
      <c r="C59" s="20"/>
      <c r="D59" s="20"/>
      <c r="E59" s="20"/>
      <c r="F59" s="18"/>
      <c r="G59" s="18"/>
      <c r="H59" s="18"/>
      <c r="I59" s="18"/>
    </row>
    <row r="60" spans="1:9" s="22" customFormat="1" ht="15" customHeight="1" x14ac:dyDescent="0.2">
      <c r="A60" s="19"/>
      <c r="B60" s="20"/>
      <c r="C60" s="20"/>
      <c r="D60" s="20"/>
      <c r="E60" s="20"/>
      <c r="F60" s="18"/>
      <c r="G60" s="18"/>
      <c r="H60" s="18"/>
      <c r="I60" s="18"/>
    </row>
    <row r="61" spans="1:9" s="25" customFormat="1" ht="15" customHeight="1" x14ac:dyDescent="0.2">
      <c r="A61" s="19"/>
      <c r="B61" s="20"/>
      <c r="C61" s="20"/>
      <c r="D61" s="20"/>
      <c r="E61" s="20"/>
      <c r="F61" s="18"/>
      <c r="G61" s="18"/>
      <c r="H61" s="18"/>
      <c r="I61" s="18"/>
    </row>
    <row r="62" spans="1:9" s="22" customFormat="1" ht="15" customHeight="1" x14ac:dyDescent="0.2">
      <c r="A62" s="19"/>
      <c r="B62" s="20"/>
      <c r="C62" s="20"/>
      <c r="D62" s="20"/>
      <c r="E62" s="20"/>
      <c r="F62" s="18"/>
      <c r="G62" s="18"/>
      <c r="H62" s="18"/>
      <c r="I62" s="18"/>
    </row>
    <row r="63" spans="1:9" s="22" customFormat="1" ht="15" customHeight="1" x14ac:dyDescent="0.2">
      <c r="A63" s="19"/>
      <c r="B63" s="20"/>
      <c r="C63" s="20"/>
      <c r="D63" s="20"/>
      <c r="E63" s="20"/>
      <c r="F63" s="18"/>
      <c r="G63" s="18"/>
      <c r="H63" s="18"/>
      <c r="I63" s="18"/>
    </row>
    <row r="64" spans="1:9" s="22" customFormat="1" ht="15" customHeight="1" x14ac:dyDescent="0.2">
      <c r="A64" s="19"/>
      <c r="B64" s="20"/>
      <c r="C64" s="20"/>
      <c r="D64" s="20"/>
      <c r="E64" s="20"/>
      <c r="F64" s="18"/>
      <c r="G64" s="18"/>
      <c r="H64" s="18"/>
      <c r="I64" s="18"/>
    </row>
    <row r="65" spans="1:9" s="22" customFormat="1" ht="15" customHeight="1" x14ac:dyDescent="0.2">
      <c r="A65" s="19"/>
      <c r="B65" s="20"/>
      <c r="C65" s="20"/>
      <c r="D65" s="20"/>
      <c r="E65" s="20"/>
      <c r="F65" s="18"/>
      <c r="G65" s="18"/>
      <c r="H65" s="18"/>
      <c r="I65" s="18"/>
    </row>
    <row r="66" spans="1:9" s="22" customFormat="1" ht="15" customHeight="1" x14ac:dyDescent="0.2">
      <c r="A66" s="19"/>
      <c r="B66" s="20"/>
      <c r="C66" s="20"/>
      <c r="D66" s="20"/>
      <c r="E66" s="20"/>
      <c r="F66" s="18"/>
      <c r="G66" s="18"/>
      <c r="H66" s="18"/>
      <c r="I66" s="18"/>
    </row>
    <row r="67" spans="1:9" s="22" customFormat="1" ht="15" customHeight="1" x14ac:dyDescent="0.2">
      <c r="A67" s="19"/>
      <c r="B67" s="20"/>
      <c r="C67" s="20"/>
      <c r="D67" s="20"/>
      <c r="E67" s="20"/>
      <c r="F67" s="18"/>
      <c r="G67" s="18"/>
      <c r="H67" s="18"/>
      <c r="I67" s="18"/>
    </row>
    <row r="68" spans="1:9" hidden="1" x14ac:dyDescent="0.2"/>
    <row r="69" spans="1:9" hidden="1" x14ac:dyDescent="0.2"/>
    <row r="70" spans="1:9" hidden="1" x14ac:dyDescent="0.2"/>
    <row r="71" spans="1:9" hidden="1" x14ac:dyDescent="0.2"/>
    <row r="72" spans="1:9" hidden="1" x14ac:dyDescent="0.2"/>
    <row r="73" spans="1:9" hidden="1" x14ac:dyDescent="0.2"/>
    <row r="74" spans="1:9" hidden="1" x14ac:dyDescent="0.2"/>
    <row r="75" spans="1:9" hidden="1" x14ac:dyDescent="0.2"/>
    <row r="76" spans="1:9" hidden="1" x14ac:dyDescent="0.2"/>
    <row r="77" spans="1:9" hidden="1" x14ac:dyDescent="0.2"/>
    <row r="78" spans="1:9" hidden="1" x14ac:dyDescent="0.2"/>
    <row r="79" spans="1:9" hidden="1" x14ac:dyDescent="0.2"/>
    <row r="80" spans="1:9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</sheetData>
  <mergeCells count="1">
    <mergeCell ref="A10:D10"/>
  </mergeCells>
  <printOptions horizontalCentered="1" verticalCentered="1"/>
  <pageMargins left="0.15748031496062992" right="0.19685039370078741" top="0" bottom="0" header="0.31496062992125984" footer="0.31496062992125984"/>
  <pageSetup paperSize="9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91E0E11A-DB16-40FC-ABCD-E4A56041ED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3.01 Notice</vt:lpstr>
      <vt:lpstr>3.01 Graphique 1</vt:lpstr>
      <vt:lpstr>3.01 Tableau 2</vt:lpstr>
      <vt:lpstr>3.01 Tableau 3</vt:lpstr>
      <vt:lpstr>'3.01 Graphique 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Stéphanie MANAC-H</dc:creator>
  <cp:lastModifiedBy>Santa Susini</cp:lastModifiedBy>
  <cp:lastPrinted>2023-10-19T13:06:41Z</cp:lastPrinted>
  <dcterms:created xsi:type="dcterms:W3CDTF">2022-10-03T13:25:15Z</dcterms:created>
  <dcterms:modified xsi:type="dcterms:W3CDTF">2025-11-14T13:07:41Z</dcterms:modified>
</cp:coreProperties>
</file>