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4000" windowHeight="8865"/>
  </bookViews>
  <sheets>
    <sheet name="2.02 Notice" sheetId="1" r:id="rId1"/>
    <sheet name="2.02 Tableau 1" sheetId="2" r:id="rId2"/>
    <sheet name="2.02 Tableau 2" sheetId="3" r:id="rId3"/>
    <sheet name="2.02 Tableau 3" sheetId="5" r:id="rId4"/>
  </sheets>
  <externalReferences>
    <externalReference r:id="rId5"/>
    <externalReference r:id="rId6"/>
    <externalReference r:id="rId7"/>
  </externalReferences>
  <definedNames>
    <definedName name="corse" localSheetId="2">#REF!</definedName>
    <definedName name="corse" localSheetId="3">#REF!</definedName>
    <definedName name="corse">#REF!</definedName>
    <definedName name="donnee" localSheetId="2">[1]entreprises_insee!$A$5:$C$22</definedName>
    <definedName name="donnee" localSheetId="3">[1]entreprises_insee!$A$5:$C$22</definedName>
    <definedName name="donnee">[2]entreprises_insee!$A$5:$C$22</definedName>
    <definedName name="ee">[3]entreprises_insee!$A$23:$A$23</definedName>
    <definedName name="EP">'2.02 Notice'!$A$39</definedName>
    <definedName name="ETAB">#REF!</definedName>
    <definedName name="note" localSheetId="2">[1]entreprises_insee!$A$23:$A$23</definedName>
    <definedName name="note" localSheetId="3">[1]entreprises_insee!$A$23:$A$23</definedName>
    <definedName name="note">[2]entreprises_insee!$A$23:$A$23</definedName>
    <definedName name="source" localSheetId="2">[1]entreprises_insee!$A$24</definedName>
    <definedName name="source" localSheetId="3">[1]entreprises_insee!$A$24</definedName>
    <definedName name="source">[2]entreprises_insee!$A$24</definedName>
    <definedName name="Type">'2.02 Notice'!$A$40</definedName>
    <definedName name="unite" localSheetId="2">[1]entreprises_insee!$C$4</definedName>
    <definedName name="unite" localSheetId="3">[1]entreprises_insee!$C$4</definedName>
    <definedName name="unite">[2]entreprises_insee!$C$4</definedName>
    <definedName name="Univ">[3]entreprises_insee!$A$23:$A$23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1" i="5"/>
  <c r="A3" i="3"/>
  <c r="A1" i="3"/>
  <c r="A1" i="2"/>
  <c r="A3" i="2" l="1"/>
  <c r="G6" i="2" l="1"/>
  <c r="B8" i="2" l="1"/>
  <c r="I8" i="2" l="1"/>
  <c r="J8" i="2"/>
  <c r="K8" i="2"/>
  <c r="L6" i="2"/>
  <c r="L7" i="2"/>
  <c r="G7" i="2"/>
  <c r="G8" i="2" s="1"/>
  <c r="E8" i="2"/>
  <c r="D8" i="2"/>
  <c r="C8" i="2"/>
  <c r="L8" i="2" l="1"/>
  <c r="M7" i="2"/>
  <c r="N7" i="2" s="1"/>
  <c r="M6" i="2"/>
  <c r="M8" i="2" s="1"/>
  <c r="F8" i="2"/>
  <c r="H8" i="2"/>
  <c r="N8" i="2" l="1"/>
  <c r="N6" i="2"/>
</calcChain>
</file>

<file path=xl/sharedStrings.xml><?xml version="1.0" encoding="utf-8"?>
<sst xmlns="http://schemas.openxmlformats.org/spreadsheetml/2006/main" count="661" uniqueCount="417">
  <si>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</si>
  <si>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</si>
  <si>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</si>
  <si>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</si>
  <si>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</si>
  <si>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</si>
  <si>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</si>
  <si>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</si>
  <si>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</si>
  <si>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</si>
  <si>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</si>
  <si>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</si>
  <si>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</si>
  <si>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Source :</t>
  </si>
  <si>
    <t>DEPP, Système d'information Scolarité.</t>
  </si>
  <si>
    <t>Part du privé sous contrat (%)</t>
  </si>
  <si>
    <t>Corse</t>
  </si>
  <si>
    <t>Corse du sud</t>
  </si>
  <si>
    <t>Haute Corse</t>
  </si>
  <si>
    <t>Collèges privés sous contrat</t>
  </si>
  <si>
    <t>LP privés sous contrat</t>
  </si>
  <si>
    <t>dont LPO privés sous contrat</t>
  </si>
  <si>
    <t>Collèges publics</t>
  </si>
  <si>
    <t>LP publics</t>
  </si>
  <si>
    <t>LEGT publics</t>
  </si>
  <si>
    <t>dont LPO publics</t>
  </si>
  <si>
    <t>EREA publics</t>
  </si>
  <si>
    <t>Total secteur public</t>
  </si>
  <si>
    <t>Total secteur privé sous contrat</t>
  </si>
  <si>
    <t>Total (public+privé sous contrat)</t>
  </si>
  <si>
    <t>LEGT</t>
  </si>
  <si>
    <t>LP</t>
  </si>
  <si>
    <t>LPO</t>
  </si>
  <si>
    <t>EREA</t>
  </si>
  <si>
    <t>https://www.ac-corse.fr/carte-des-colleges-et-lycees-122150</t>
  </si>
  <si>
    <t>Une carte des collèges et lycées est disponible sur le site de l'académie</t>
  </si>
  <si>
    <t>2.02 Les collèges et les lycées de l'académie</t>
  </si>
  <si>
    <t>Actualisé le</t>
  </si>
  <si>
    <t>RNE</t>
  </si>
  <si>
    <t>NOM</t>
  </si>
  <si>
    <t>ADRESSE</t>
  </si>
  <si>
    <t>TEL.</t>
  </si>
  <si>
    <t>ADRESSE e-mail</t>
  </si>
  <si>
    <t>6200006M</t>
  </si>
  <si>
    <t>Bd sébastianu Costa BP. 510 - 20189 AJACCIO CEDEX 2</t>
  </si>
  <si>
    <t xml:space="preserve"> 23 60 30</t>
  </si>
  <si>
    <t>ce.6200006m@ac-corse.fr</t>
  </si>
  <si>
    <t>BOIVENT Rodrigue</t>
  </si>
  <si>
    <t>STOECKLIN Catherine</t>
  </si>
  <si>
    <t>6200010S</t>
  </si>
  <si>
    <t>Bd Pascal Rossini - BP. 311 - 20176 AJACCIO CEDEX</t>
  </si>
  <si>
    <t xml:space="preserve"> 51 60 80</t>
  </si>
  <si>
    <t>ce.6200010s@ac-corse.fr</t>
  </si>
  <si>
    <t>ALBERTINI Pierre</t>
  </si>
  <si>
    <t>6200011T</t>
  </si>
  <si>
    <t>3 av. Napoléon III - BP. 859 - 20192 AJACCIO CEDEX 4</t>
  </si>
  <si>
    <t xml:space="preserve"> 23 60 80</t>
  </si>
  <si>
    <t>ce.6200011t@ac-corse.fr</t>
  </si>
  <si>
    <t>SIMONPIETR IIsabelle</t>
  </si>
  <si>
    <t>6200015X</t>
  </si>
  <si>
    <t>"Valle" - Chemin de Biancarello - 20169 BONIFACIO</t>
  </si>
  <si>
    <t xml:space="preserve"> 73 02 65</t>
  </si>
  <si>
    <t>ce.6200015x@ac-corse.fr</t>
  </si>
  <si>
    <t>CUDRAZ Maya</t>
  </si>
  <si>
    <t>6200026J</t>
  </si>
  <si>
    <t>20170 LEVIE</t>
  </si>
  <si>
    <t xml:space="preserve"> 78 40 94</t>
  </si>
  <si>
    <t>ce.6200026j@ac-corse.fr</t>
  </si>
  <si>
    <t>6200040Z</t>
  </si>
  <si>
    <t>Route de l'Ospédale - 20137 PORTO-VECCHIO</t>
  </si>
  <si>
    <t xml:space="preserve"> 70 21 97</t>
  </si>
  <si>
    <t>ce.6200040z@ac-corse.fr</t>
  </si>
  <si>
    <t>BENETTI Frédéric</t>
  </si>
  <si>
    <t>PHILIPPE -HENRIQUES Maryline</t>
  </si>
  <si>
    <t>6200041A</t>
  </si>
  <si>
    <t>Av. Jean-Paul Pandolfi - 20110 PROPRIANO</t>
  </si>
  <si>
    <t>76 01 27</t>
  </si>
  <si>
    <t>ce.6200041a@ac-corse.fr</t>
  </si>
  <si>
    <t>CUCCHI Jean Michel</t>
  </si>
  <si>
    <t xml:space="preserve"> </t>
  </si>
  <si>
    <t>6200045E</t>
  </si>
  <si>
    <t xml:space="preserve"> 25 70 63</t>
  </si>
  <si>
    <t>ce.6200045e@ac-corse.fr</t>
  </si>
  <si>
    <t>6200048H</t>
  </si>
  <si>
    <t>20160 VICO</t>
  </si>
  <si>
    <t xml:space="preserve"> 26 61 41</t>
  </si>
  <si>
    <t>ce.6200048h@ac-corse.fr</t>
  </si>
  <si>
    <t>6200055R</t>
  </si>
  <si>
    <t>Bd Jacques Nicolai - 20100 SARTENE</t>
  </si>
  <si>
    <t xml:space="preserve"> 77 06 33</t>
  </si>
  <si>
    <t>ce.6200055r@ac-corse.fr</t>
  </si>
  <si>
    <t>SIDIN-BENEDETTI Alexandre</t>
  </si>
  <si>
    <t>6200080T</t>
  </si>
  <si>
    <t>20166 PORTICCIO</t>
  </si>
  <si>
    <t xml:space="preserve"> 25 15 64</t>
  </si>
  <si>
    <t>ce.6200080t@ac-corse.fr</t>
  </si>
  <si>
    <t>6200084X</t>
  </si>
  <si>
    <t>Rue P. Colonna d'Istria - BP. 538 - 20186 AJACCIO CEDEX 2</t>
  </si>
  <si>
    <t>10 40 40</t>
  </si>
  <si>
    <t>ce.6200084x@ac-corse.fr</t>
  </si>
  <si>
    <t>LECA Malvina</t>
  </si>
  <si>
    <t>GIOVANNI José</t>
  </si>
  <si>
    <t>6200191N</t>
  </si>
  <si>
    <t>B.P. 5413 -SARROLA CARCOPINO - 20504  AJACCIO CEDEX 05</t>
  </si>
  <si>
    <t xml:space="preserve"> 25 86 36</t>
  </si>
  <si>
    <t>ce.62000191n@ac-corse.fr</t>
  </si>
  <si>
    <t>BOURGAUT Laurent</t>
  </si>
  <si>
    <t>PIERLOVISI Livia</t>
  </si>
  <si>
    <t>6200697N</t>
  </si>
  <si>
    <t>Maria de Peretti</t>
  </si>
  <si>
    <t>Chemin de l' Agnarella - 20137 PORTO - VECCHIO</t>
  </si>
  <si>
    <t xml:space="preserve"> 70 73 00</t>
  </si>
  <si>
    <t>ce.6200697n@ac-corse.fr</t>
  </si>
  <si>
    <t>HAMON Cyril</t>
  </si>
  <si>
    <t>SORRENTINO Marie-Noëlle</t>
  </si>
  <si>
    <t>6200185G</t>
  </si>
  <si>
    <t>Château Bacciochi -CS 15001 - 20700 AJACCIO CEDEX 9</t>
  </si>
  <si>
    <t xml:space="preserve"> 23 72 00</t>
  </si>
  <si>
    <t>ce.6200650m@ac-corse.fr</t>
  </si>
  <si>
    <t>M. GRIMALDI D'ESDRA François</t>
  </si>
  <si>
    <t>Adresse e-mail des établissements : ce.RNE@ac-corse.fr</t>
  </si>
  <si>
    <t>7200004S</t>
  </si>
  <si>
    <t>Av. du Président Pierucci - 20250 CORTE</t>
  </si>
  <si>
    <t>45 03 00</t>
  </si>
  <si>
    <t>ce.7200004s@ac-corse.fr</t>
  </si>
  <si>
    <t>7200012A</t>
  </si>
  <si>
    <t>Quartier Saint Joseph - 20600 BASTIA</t>
  </si>
  <si>
    <t xml:space="preserve"> 34 84 20</t>
  </si>
  <si>
    <t>ce.7200012a@ac-corse.fr</t>
  </si>
  <si>
    <t>MATTEI-GOVI Andrès</t>
  </si>
  <si>
    <t>7200013B</t>
  </si>
  <si>
    <t>Av. Paul Giacobbi - 20600 BASTIA</t>
  </si>
  <si>
    <t xml:space="preserve"> 58 50 04</t>
  </si>
  <si>
    <t>ce.7200013b@ac-corse.fr</t>
  </si>
  <si>
    <t>ANGELI Jean-Louis</t>
  </si>
  <si>
    <t>BROCART Eric</t>
  </si>
  <si>
    <t>7200017F</t>
  </si>
  <si>
    <t>Quartier Donatéo - 20260 CALVI</t>
  </si>
  <si>
    <t xml:space="preserve"> 65 08 65</t>
  </si>
  <si>
    <t>ce.7200017f@ac-corse.fr</t>
  </si>
  <si>
    <t>COHADE Arnaud</t>
  </si>
  <si>
    <t>7200020J</t>
  </si>
  <si>
    <t>20221 CERVIONE</t>
  </si>
  <si>
    <t xml:space="preserve"> 59 30 00</t>
  </si>
  <si>
    <t>ce.7200020j@ac-corse.fr</t>
  </si>
  <si>
    <t>MONDOLONI Laurence</t>
  </si>
  <si>
    <t>7200025P</t>
  </si>
  <si>
    <t>8 Route de Calvi - 20220 ILE ROUSSE</t>
  </si>
  <si>
    <t xml:space="preserve"> 63 04 44</t>
  </si>
  <si>
    <t>ce.7200025p@ac-corse.fr</t>
  </si>
  <si>
    <t>HEDUY Jean-Jacques</t>
  </si>
  <si>
    <t>7200027S</t>
  </si>
  <si>
    <t>du Cap</t>
  </si>
  <si>
    <t>20228 LURI</t>
  </si>
  <si>
    <t xml:space="preserve"> 35 09 00</t>
  </si>
  <si>
    <t>ce.7200027s@ac-corse.fr</t>
  </si>
  <si>
    <t>7200028T</t>
  </si>
  <si>
    <t>20218 MOLTIFAO</t>
  </si>
  <si>
    <t xml:space="preserve"> 47 81 35</t>
  </si>
  <si>
    <t>ce.7200028t@ac-corse.fr</t>
  </si>
  <si>
    <t>7200044K</t>
  </si>
  <si>
    <t>B.P. 92 - 20217 SAINT FLORENT</t>
  </si>
  <si>
    <t xml:space="preserve"> 37 01 64</t>
  </si>
  <si>
    <t>ce.7200044k@ac-corse.fr</t>
  </si>
  <si>
    <t>DESCOMBES Yannick</t>
  </si>
  <si>
    <t>7200053V</t>
  </si>
  <si>
    <t>Route de l'Aéroport - BP. 24 - 20290 LUCCIANA</t>
  </si>
  <si>
    <t xml:space="preserve"> 11 09 12</t>
  </si>
  <si>
    <t>ce.7200053v@ac-corse.fr</t>
  </si>
  <si>
    <t>SULMONI Anne</t>
  </si>
  <si>
    <t>7200086F</t>
  </si>
  <si>
    <t>20243    PRUNELLI  DI  FIUMORBO</t>
  </si>
  <si>
    <t xml:space="preserve"> 56 05 18</t>
  </si>
  <si>
    <t>ce.7200086f@ac-corse.fr</t>
  </si>
  <si>
    <t>TEIGNE-COMITI Elisabeth</t>
  </si>
  <si>
    <t>7200160L</t>
  </si>
  <si>
    <t>Penta di Casinca - BP. 13 - 20213 FOLELLI</t>
  </si>
  <si>
    <t xml:space="preserve"> 59 70 50</t>
  </si>
  <si>
    <t>ce.7200160l@ac-corse.fr</t>
  </si>
  <si>
    <t>7200612C</t>
  </si>
  <si>
    <t>11 Bd H.Montera - B.P. 280 - 20298 BASTIA CEDEX</t>
  </si>
  <si>
    <t xml:space="preserve"> 31 18 81</t>
  </si>
  <si>
    <t>ce.7200612c@ac-corse.fr</t>
  </si>
  <si>
    <t>7200624R</t>
  </si>
  <si>
    <t>2 Bd Paoli - 20200 BASTIA</t>
  </si>
  <si>
    <t xml:space="preserve"> 34 82 00</t>
  </si>
  <si>
    <t>ce.7200624r@ac-corse.fr</t>
  </si>
  <si>
    <t>ROSSI Pierre</t>
  </si>
  <si>
    <t>7200727C</t>
  </si>
  <si>
    <t>Campo Vallone</t>
  </si>
  <si>
    <t>Lieu-dit Campo Vallone - 20620 BIGUGLIA</t>
  </si>
  <si>
    <t>31 85 45</t>
  </si>
  <si>
    <t>ce.7200727c@ac-corse.fr</t>
  </si>
  <si>
    <t>ALBERTINI Julia</t>
  </si>
  <si>
    <t>7200139N</t>
  </si>
  <si>
    <t xml:space="preserve">15 Bd Danesi  - BP 327 - 20297 BASTIA CEDEX </t>
  </si>
  <si>
    <t xml:space="preserve"> 32 81 00</t>
  </si>
  <si>
    <t>ce.7200073s@ac-corse.fr</t>
  </si>
  <si>
    <t>MASSEI Joseph</t>
  </si>
  <si>
    <t>6200001G</t>
  </si>
  <si>
    <t>5 Cours Grandval - BP. 311 - 20176 AJACCIO CEDEX</t>
  </si>
  <si>
    <t>ce.6200001g@ac-corse.fr</t>
  </si>
  <si>
    <t>OTTAVIANI Julien</t>
  </si>
  <si>
    <t>6200002H</t>
  </si>
  <si>
    <t>3 av. Napoléon III - BP. 845 - 20192 AJACCIO CEDEX 4</t>
  </si>
  <si>
    <t xml:space="preserve"> 29 68 68</t>
  </si>
  <si>
    <t>ce.6200002h@ac-corse.fr</t>
  </si>
  <si>
    <t>ANDREANI Marjorie</t>
  </si>
  <si>
    <t>6200003J</t>
  </si>
  <si>
    <t>3av. Noël Franchini - CS 15006 - 20700 AJACCIO CEDEX 9</t>
  </si>
  <si>
    <t xml:space="preserve"> 10 66 00 </t>
  </si>
  <si>
    <t>ce.6200003j@ac-corse.fr</t>
  </si>
  <si>
    <t>POLI Gilles</t>
  </si>
  <si>
    <t>ARBOGAST Sophie</t>
  </si>
  <si>
    <t>6200004K</t>
  </si>
  <si>
    <t>av. Maréchal Lyautey - BP. 581 -20189 AJACCIO CEDEX 2</t>
  </si>
  <si>
    <t xml:space="preserve"> 10 53 00</t>
  </si>
  <si>
    <t>ce.6200004k@ac-corse.fr</t>
  </si>
  <si>
    <t>VITTE Marie Caroline</t>
  </si>
  <si>
    <t>6200043C</t>
  </si>
  <si>
    <t>Bd Jacques Nicolaî - 20100 SARTENE</t>
  </si>
  <si>
    <t>ce.6200043c@ac-corse.fr</t>
  </si>
  <si>
    <t>SIDIN- BENEDETTI Alexandre</t>
  </si>
  <si>
    <t>ORTIZ Gwladys</t>
  </si>
  <si>
    <t>6200063Z</t>
  </si>
  <si>
    <t xml:space="preserve"> 70 33 11</t>
  </si>
  <si>
    <t>ce.6200063z@ac-corse.fr</t>
  </si>
  <si>
    <t>FARA Fabrice</t>
  </si>
  <si>
    <t>6200636X</t>
  </si>
  <si>
    <t>Rte des Sanguinaires -BP. 833 - 20192 AJACCIO CEDEX 4</t>
  </si>
  <si>
    <t xml:space="preserve"> 51 75 90</t>
  </si>
  <si>
    <t>ce.6200636x@ac-corse.fr</t>
  </si>
  <si>
    <t>CARON Julie</t>
  </si>
  <si>
    <t>6200650M</t>
  </si>
  <si>
    <t>7200009X</t>
  </si>
  <si>
    <t>Av J.Zuccarelli - BP. 170 - 20293 BASTIA CEDEX</t>
  </si>
  <si>
    <t xml:space="preserve"> 32 81 50</t>
  </si>
  <si>
    <t>ce.7200009x@ac-corse.fr</t>
  </si>
  <si>
    <t>MALKA Anne</t>
  </si>
  <si>
    <t>CAMUGLI Sylvie</t>
  </si>
  <si>
    <t>7200011Z</t>
  </si>
  <si>
    <t>Cité Tech. de Montésoro- Rue du 4è D.M.M.- 20600 BASTIA</t>
  </si>
  <si>
    <t xml:space="preserve"> 54 53 00</t>
  </si>
  <si>
    <t>ce.7200011z@ac-corse.fr</t>
  </si>
  <si>
    <t>MONDOLONI Jean-Martin</t>
  </si>
  <si>
    <t>7200021K</t>
  </si>
  <si>
    <t xml:space="preserve"> 45 03 00</t>
  </si>
  <si>
    <t>ce.7200021k@ac-corse.fr</t>
  </si>
  <si>
    <t>EISENBEIS Edith</t>
  </si>
  <si>
    <t>7200093N</t>
  </si>
  <si>
    <t>Cours Pierangeli -BP. 267 - 20296 BASTIA CEDEX</t>
  </si>
  <si>
    <t xml:space="preserve"> 34 91 60</t>
  </si>
  <si>
    <t>ce.7200093n@ac-corse.fr</t>
  </si>
  <si>
    <t>LUCIANI Emeline</t>
  </si>
  <si>
    <t>7200123W</t>
  </si>
  <si>
    <t xml:space="preserve">Av. Paul Bisgambiglia - 20220 ILE ROUSSE </t>
  </si>
  <si>
    <t xml:space="preserve"> 63 04 10</t>
  </si>
  <si>
    <t>ce.7200123w@ac-corse.fr</t>
  </si>
  <si>
    <t>7200583W</t>
  </si>
  <si>
    <t>ce.7200583w@ac-corse.fr</t>
  </si>
  <si>
    <t>7200719U</t>
  </si>
  <si>
    <t>56 05 18</t>
  </si>
  <si>
    <t>ce.7200719u@ac-corse.fr</t>
  </si>
  <si>
    <t>BENEDETTI Alexandra</t>
  </si>
  <si>
    <t>7200073S</t>
  </si>
  <si>
    <t xml:space="preserve">15 Bd  Benoîte Danesi - BP. 327 - 20297 BASTIA CEDEX </t>
  </si>
  <si>
    <t xml:space="preserve">Indicatif téléphonique de la CORSE : 04.95 </t>
  </si>
  <si>
    <t>Département</t>
  </si>
  <si>
    <t>Arthur Giovoni</t>
  </si>
  <si>
    <t>Fesch</t>
  </si>
  <si>
    <t>Laetitia Bonaparte</t>
  </si>
  <si>
    <t>Bonifacio</t>
  </si>
  <si>
    <t>J. De Rocca Serra</t>
  </si>
  <si>
    <t>Léon Boujot</t>
  </si>
  <si>
    <t>Jean Nicoli</t>
  </si>
  <si>
    <t>Camille Borossi</t>
  </si>
  <si>
    <t>Georges Clémenceau</t>
  </si>
  <si>
    <t>Porticcio</t>
  </si>
  <si>
    <t>Baléone</t>
  </si>
  <si>
    <t>Saint-Paul</t>
  </si>
  <si>
    <t>Pascal Paoli</t>
  </si>
  <si>
    <t>Saint Joseph</t>
  </si>
  <si>
    <t>Montesoro</t>
  </si>
  <si>
    <t>Jean Orabona</t>
  </si>
  <si>
    <t>Moltifao</t>
  </si>
  <si>
    <t>Lucciana</t>
  </si>
  <si>
    <t>Fiumorbu</t>
  </si>
  <si>
    <t>la Casinca</t>
  </si>
  <si>
    <t>Giraud</t>
  </si>
  <si>
    <t>Simon Vinciguerra</t>
  </si>
  <si>
    <t>du Taravu André Giusti</t>
  </si>
  <si>
    <t>BP 2 20190 SAINTE MARIE SICHE</t>
  </si>
  <si>
    <t>du Stilettu</t>
  </si>
  <si>
    <t>Philippe Pescetti</t>
  </si>
  <si>
    <t>Maria Ghentile</t>
  </si>
  <si>
    <t>Pensionnat Jeanne d'Arc</t>
  </si>
  <si>
    <t>Secteur</t>
  </si>
  <si>
    <t>Chef.fe d'établissement</t>
  </si>
  <si>
    <t>Adjoint.e</t>
  </si>
  <si>
    <t>LG</t>
  </si>
  <si>
    <t>20243  PRUNELLI  DI  FIUMORBO</t>
  </si>
  <si>
    <t>EP</t>
  </si>
  <si>
    <t>Bassin de formation</t>
  </si>
  <si>
    <t>REP</t>
  </si>
  <si>
    <t>REP+</t>
  </si>
  <si>
    <t>HEP</t>
  </si>
  <si>
    <t>Cité éducative</t>
  </si>
  <si>
    <t>Ajaccio</t>
  </si>
  <si>
    <t>Oui</t>
  </si>
  <si>
    <t>Non</t>
  </si>
  <si>
    <t>Grand sud</t>
  </si>
  <si>
    <t>Corté - Plaine Orientale</t>
  </si>
  <si>
    <t>Bastia - Balagne</t>
  </si>
  <si>
    <t>Corté - Plaine orientale</t>
  </si>
  <si>
    <t>Type</t>
  </si>
  <si>
    <t>Jules Antonini</t>
  </si>
  <si>
    <t>Finosello</t>
  </si>
  <si>
    <t>Jean Paul de Rocca Serra</t>
  </si>
  <si>
    <t>Instution Saint Paul</t>
  </si>
  <si>
    <t>Giocante</t>
  </si>
  <si>
    <t>Fred Scamaroni</t>
  </si>
  <si>
    <t>de Balagne</t>
  </si>
  <si>
    <t>Paul Vincensini</t>
  </si>
  <si>
    <t>Fium Orbu</t>
  </si>
  <si>
    <t>7200599N</t>
  </si>
  <si>
    <t>LPA</t>
  </si>
  <si>
    <t>de Borgo</t>
  </si>
  <si>
    <t>LEGTA</t>
  </si>
  <si>
    <t>6200190M</t>
  </si>
  <si>
    <t>de Sartène</t>
  </si>
  <si>
    <t>Public</t>
  </si>
  <si>
    <t>Privé</t>
  </si>
  <si>
    <t>7200118R</t>
  </si>
  <si>
    <t>Public hors MEN</t>
  </si>
  <si>
    <t>LPM</t>
  </si>
  <si>
    <t>6200581M</t>
  </si>
  <si>
    <t>SEGPA</t>
  </si>
  <si>
    <t>6200704W</t>
  </si>
  <si>
    <t>6200738H</t>
  </si>
  <si>
    <t>6200746S</t>
  </si>
  <si>
    <t>7200005T</t>
  </si>
  <si>
    <t>7200006U</t>
  </si>
  <si>
    <t>7200579S</t>
  </si>
  <si>
    <t>7200715P</t>
  </si>
  <si>
    <t>7200717S</t>
  </si>
  <si>
    <t>7200728D</t>
  </si>
  <si>
    <t>7200748A</t>
  </si>
  <si>
    <t>7200749B</t>
  </si>
  <si>
    <t>7200750C</t>
  </si>
  <si>
    <t>7200683E</t>
  </si>
  <si>
    <t>7200720V</t>
  </si>
  <si>
    <t>6200682X</t>
  </si>
  <si>
    <t>6200683Y</t>
  </si>
  <si>
    <t>7200684F</t>
  </si>
  <si>
    <t>6200686B</t>
  </si>
  <si>
    <t>Section d'Enseignement Professionnel</t>
  </si>
  <si>
    <t>Section d'Enseignement Général et Technologique</t>
  </si>
  <si>
    <t>[2] Coordonnées des collèges, appartenance à l'éducation prioritaire, à une cité éducative, bassin de formation, SEGPA</t>
  </si>
  <si>
    <t>[3] Coordonnées des lycées et de l'EREA, bassin de formation, SEP/SEGT</t>
  </si>
  <si>
    <t>Route de Levie - 20100 SARTENE</t>
  </si>
  <si>
    <t>ce.6200190M@ac-corse.fr</t>
  </si>
  <si>
    <t>77 09 76</t>
  </si>
  <si>
    <t>GRIMALDI D'ESDRA François</t>
  </si>
  <si>
    <t>TESSEYRE Pascale</t>
  </si>
  <si>
    <t>GUIGONNET Audrey</t>
  </si>
  <si>
    <t>Quartier Batterie les Turquines La Citadelle 20288 BASTIA CEDEX</t>
  </si>
  <si>
    <t>Jacques Faggianelli</t>
  </si>
  <si>
    <t>34 83 20</t>
  </si>
  <si>
    <t>lpma-bastia@developpement-durable.gouv.fr</t>
  </si>
  <si>
    <t>ORSINI Evelyne</t>
  </si>
  <si>
    <t>650 route de la Porettonne</t>
  </si>
  <si>
    <t>30 02 30</t>
  </si>
  <si>
    <t>lpa.borgo@educagri.fr</t>
  </si>
  <si>
    <t>LENOIR Nathalie</t>
  </si>
  <si>
    <t>EP = Education Prioritaire : REP (Réseau d'Education Prioritaire), REP+, HEP (Hors Education Prioritare)</t>
  </si>
  <si>
    <t>LP : Lycée professionnel</t>
  </si>
  <si>
    <t>LEGT : Lycée d'enseignement général et technologique</t>
  </si>
  <si>
    <t>LPO : Lycée polyvalent</t>
  </si>
  <si>
    <t>EREA : Etablissement régional d'enseignement adapté</t>
  </si>
  <si>
    <t>LEGTA : Lycée d'enseignement général et technologique agricole</t>
  </si>
  <si>
    <t>LG : Lycée général</t>
  </si>
  <si>
    <t>LPA : Lycée professionnel agricole</t>
  </si>
  <si>
    <t>LPM : Lycée professionnel maritime</t>
  </si>
  <si>
    <t>Archipel (hors Agriculture et Mer)</t>
  </si>
  <si>
    <t>LG privés sous contrat</t>
  </si>
  <si>
    <t>SEGPA : Section d'Enseignement Général Adapté</t>
  </si>
  <si>
    <t>RNE : répertoire national des établissements</t>
  </si>
  <si>
    <t>Type de lycée</t>
  </si>
  <si>
    <t>BAILLEUL Jean Marc</t>
  </si>
  <si>
    <t>GARCIA-SENIN Stéphanie</t>
  </si>
  <si>
    <t>ETTORI Fabrice</t>
  </si>
  <si>
    <t>NICOLAÏ Daniel</t>
  </si>
  <si>
    <t>ALBERGHI Jean Mathieu</t>
  </si>
  <si>
    <t>Champ : Région et académie corse</t>
  </si>
  <si>
    <t>QUILLIOT Patrick</t>
  </si>
  <si>
    <t>MISCALI DEL CASTILLO Vanessa</t>
  </si>
  <si>
    <t>LAMY LE GOUESTRE Annick</t>
  </si>
  <si>
    <t>FABRI Jean François</t>
  </si>
  <si>
    <t>ACQUAVIVA ETTORI Julie</t>
  </si>
  <si>
    <t>SALACROUP Mélanie</t>
  </si>
  <si>
    <t>DPSA, RSC 2024</t>
  </si>
  <si>
    <t>[1] Nombre d'établissements du second degré de l'académie à la rentrée 2025</t>
  </si>
  <si>
    <t>LARIGI Frédéric</t>
  </si>
  <si>
    <t>PAPI Jean-Charles</t>
  </si>
  <si>
    <t>PELLICCI Angélique</t>
  </si>
  <si>
    <t>GRAZIANI Chjarastella</t>
  </si>
  <si>
    <t>MORACCHINI Jean-François</t>
  </si>
  <si>
    <t>CARDI Jean-Etienne</t>
  </si>
  <si>
    <t>GIULANI Jean François</t>
  </si>
  <si>
    <t>GERMANI-CHIRICHIELLO Marie-Josèphe</t>
  </si>
  <si>
    <t>RAFFALLI Josiane</t>
  </si>
  <si>
    <t>DAMPIERRE-LUCIANI Marielle</t>
  </si>
  <si>
    <t>PUGGIONI Laetitia</t>
  </si>
  <si>
    <t>MILLELIRI Caroline</t>
  </si>
  <si>
    <t>LEGALL Thierry</t>
  </si>
  <si>
    <t>GRAZIANI Sébastien</t>
  </si>
  <si>
    <t>BOUISSOU Céline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</si>
</sst>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%"/>
  </numFmts>
  <fonts count="18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u/>
      <sz val="9"/>
      <color theme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1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7" fillId="0" borderId="4" applyNumberFormat="0" applyFill="0" applyAlignment="0" applyProtection="0"/>
  </cellStyleXfs>
  <cellXfs count="68">
    <xf numFmtId="0" fontId="0" fillId="0" borderId="0" xfId="0"/>
    <xf numFmtId="0" fontId="5" fillId="0" borderId="0" xfId="4" applyFont="1"/>
    <xf numFmtId="0" fontId="4" fillId="0" borderId="0" xfId="5"/>
    <xf numFmtId="164" fontId="5" fillId="0" borderId="0" xfId="5" applyNumberFormat="1" applyFont="1" applyAlignment="1">
      <alignment horizontal="right" wrapText="1"/>
    </xf>
    <xf numFmtId="0" fontId="2" fillId="0" borderId="1" xfId="2"/>
    <xf numFmtId="0" fontId="4" fillId="0" borderId="0" xfId="4" applyFont="1" applyAlignment="1">
      <alignment horizontal="left" vertical="center" wrapText="1"/>
    </xf>
    <xf numFmtId="0" fontId="6" fillId="0" borderId="0" xfId="6" applyAlignment="1">
      <alignment vertical="center" wrapText="1"/>
    </xf>
    <xf numFmtId="0" fontId="3" fillId="0" borderId="2" xfId="3" applyAlignment="1">
      <alignment vertical="center" wrapText="1"/>
    </xf>
    <xf numFmtId="0" fontId="4" fillId="0" borderId="0" xfId="5" applyFont="1"/>
    <xf numFmtId="0" fontId="5" fillId="0" borderId="0" xfId="5" applyFont="1"/>
    <xf numFmtId="0" fontId="7" fillId="0" borderId="0" xfId="5" applyFont="1" applyFill="1" applyAlignment="1">
      <alignment vertical="center" wrapText="1"/>
    </xf>
    <xf numFmtId="0" fontId="8" fillId="0" borderId="0" xfId="5" applyFont="1" applyAlignment="1">
      <alignment wrapText="1"/>
    </xf>
    <xf numFmtId="0" fontId="7" fillId="0" borderId="0" xfId="5" applyFont="1" applyFill="1" applyAlignment="1">
      <alignment vertical="center"/>
    </xf>
    <xf numFmtId="0" fontId="9" fillId="0" borderId="0" xfId="5" applyFont="1" applyAlignment="1">
      <alignment horizontal="justify" vertical="center" wrapText="1"/>
    </xf>
    <xf numFmtId="0" fontId="7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10" fillId="0" borderId="0" xfId="5" applyFont="1" applyAlignment="1">
      <alignment wrapText="1"/>
    </xf>
    <xf numFmtId="0" fontId="10" fillId="0" borderId="0" xfId="5" applyFont="1"/>
    <xf numFmtId="0" fontId="10" fillId="0" borderId="0" xfId="5" quotePrefix="1" applyFont="1"/>
    <xf numFmtId="0" fontId="11" fillId="0" borderId="0" xfId="7" applyAlignment="1"/>
    <xf numFmtId="0" fontId="4" fillId="0" borderId="0" xfId="7" applyFont="1"/>
    <xf numFmtId="0" fontId="4" fillId="0" borderId="0" xfId="7" applyFont="1" applyBorder="1"/>
    <xf numFmtId="0" fontId="4" fillId="0" borderId="0" xfId="7" applyFont="1" applyBorder="1" applyAlignment="1">
      <alignment horizontal="right"/>
    </xf>
    <xf numFmtId="0" fontId="3" fillId="0" borderId="2" xfId="3" applyAlignment="1">
      <alignment vertical="center"/>
    </xf>
    <xf numFmtId="0" fontId="10" fillId="0" borderId="0" xfId="7" applyFont="1"/>
    <xf numFmtId="0" fontId="4" fillId="0" borderId="0" xfId="7" applyFont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7" applyFont="1" applyAlignment="1">
      <alignment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10" fillId="0" borderId="0" xfId="7" applyFont="1" applyBorder="1"/>
    <xf numFmtId="0" fontId="10" fillId="0" borderId="0" xfId="7" applyFont="1" applyBorder="1" applyAlignment="1">
      <alignment horizontal="right"/>
    </xf>
    <xf numFmtId="0" fontId="10" fillId="0" borderId="0" xfId="7" quotePrefix="1" applyFont="1" applyBorder="1"/>
    <xf numFmtId="0" fontId="10" fillId="0" borderId="0" xfId="7" quotePrefix="1" applyFont="1" applyAlignment="1">
      <alignment horizontal="left"/>
    </xf>
    <xf numFmtId="0" fontId="9" fillId="0" borderId="3" xfId="7" applyFont="1" applyFill="1" applyBorder="1" applyAlignment="1">
      <alignment vertical="center" wrapText="1"/>
    </xf>
    <xf numFmtId="165" fontId="10" fillId="0" borderId="0" xfId="1" applyNumberFormat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0" fontId="12" fillId="0" borderId="0" xfId="8" applyFont="1"/>
    <xf numFmtId="0" fontId="13" fillId="0" borderId="3" xfId="0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Alignment="1">
      <alignment horizontal="right" vertical="center"/>
    </xf>
    <xf numFmtId="0" fontId="14" fillId="0" borderId="0" xfId="7" applyFont="1"/>
    <xf numFmtId="0" fontId="10" fillId="0" borderId="0" xfId="7" applyFont="1" applyFill="1" applyAlignment="1">
      <alignment vertical="center"/>
    </xf>
    <xf numFmtId="0" fontId="14" fillId="0" borderId="0" xfId="7" applyFont="1" applyFill="1"/>
    <xf numFmtId="0" fontId="15" fillId="0" borderId="0" xfId="7" applyFont="1" applyFill="1"/>
    <xf numFmtId="14" fontId="5" fillId="0" borderId="0" xfId="5" applyNumberFormat="1" applyFont="1" applyAlignment="1">
      <alignment horizontal="right" wrapText="1"/>
    </xf>
    <xf numFmtId="0" fontId="7" fillId="0" borderId="0" xfId="5" applyFont="1" applyFill="1"/>
    <xf numFmtId="0" fontId="10" fillId="0" borderId="0" xfId="5" applyFont="1" applyFill="1" applyBorder="1"/>
    <xf numFmtId="0" fontId="10" fillId="0" borderId="0" xfId="5" applyFont="1" applyFill="1" applyBorder="1" applyAlignment="1">
      <alignment horizontal="center"/>
    </xf>
    <xf numFmtId="0" fontId="10" fillId="0" borderId="0" xfId="5" applyFont="1" applyFill="1" applyBorder="1" applyAlignment="1">
      <alignment horizontal="left"/>
    </xf>
    <xf numFmtId="0" fontId="16" fillId="0" borderId="0" xfId="5" applyFont="1" applyFill="1" applyAlignment="1">
      <alignment vertical="center"/>
    </xf>
    <xf numFmtId="0" fontId="10" fillId="0" borderId="0" xfId="5" applyFont="1" applyFill="1" applyBorder="1" applyAlignment="1"/>
    <xf numFmtId="0" fontId="9" fillId="0" borderId="0" xfId="5" applyFont="1" applyFill="1" applyAlignment="1">
      <alignment vertical="center"/>
    </xf>
    <xf numFmtId="0" fontId="9" fillId="0" borderId="0" xfId="5" applyFont="1" applyFill="1"/>
    <xf numFmtId="0" fontId="10" fillId="0" borderId="0" xfId="5" applyFont="1" applyFill="1"/>
    <xf numFmtId="0" fontId="10" fillId="0" borderId="0" xfId="5" applyFont="1" applyFill="1" applyAlignment="1">
      <alignment horizontal="center"/>
    </xf>
    <xf numFmtId="0" fontId="10" fillId="0" borderId="0" xfId="5" applyFont="1" applyFill="1" applyAlignment="1">
      <alignment horizontal="left"/>
    </xf>
    <xf numFmtId="0" fontId="9" fillId="0" borderId="0" xfId="5" applyNumberFormat="1" applyFont="1" applyBorder="1" applyAlignment="1">
      <alignment horizontal="center" vertical="center" wrapText="1"/>
    </xf>
    <xf numFmtId="0" fontId="10" fillId="0" borderId="0" xfId="5" applyFont="1" applyBorder="1"/>
    <xf numFmtId="0" fontId="10" fillId="0" borderId="0" xfId="5" applyFont="1" applyBorder="1" applyAlignment="1">
      <alignment wrapText="1"/>
    </xf>
    <xf numFmtId="0" fontId="10" fillId="0" borderId="0" xfId="5" applyFont="1" applyBorder="1" applyAlignment="1">
      <alignment horizontal="left"/>
    </xf>
    <xf numFmtId="0" fontId="9" fillId="0" borderId="0" xfId="5" applyNumberFormat="1" applyFont="1" applyFill="1" applyAlignment="1">
      <alignment horizontal="center" vertical="center" wrapText="1"/>
    </xf>
    <xf numFmtId="0" fontId="17" fillId="0" borderId="0" xfId="9" applyBorder="1" applyAlignment="1">
      <alignment vertical="center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</cellXfs>
  <cellStyles count="10">
    <cellStyle name="Lien hypertexte" xfId="8" builtinId="8"/>
    <cellStyle name="Lien hypertexte 2" xfId="6"/>
    <cellStyle name="Normal" xfId="0" builtinId="0"/>
    <cellStyle name="Normal 2 2" xfId="5"/>
    <cellStyle name="Normal 2_TC_A1" xfId="4"/>
    <cellStyle name="Normal 3" xfId="7"/>
    <cellStyle name="Pourcentage" xfId="1" builtinId="5"/>
    <cellStyle name="Titre 1" xfId="2" builtinId="16"/>
    <cellStyle name="Titre 2" xfId="3" builtinId="17"/>
    <cellStyle name="Titre 3" xfId="9" builtinId="18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0.0%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65"/>
      <tableStyleElement type="headerRow" dxfId="64"/>
      <tableStyleElement type="totalRow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ylvie/Mes%20documents/DPSA/LOLF_PERF/2009/dialogue_gestion_2009/cadrage_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Sylvie\Mes%20documents\DPSA\LOLF_PERF\2009\dialogue_gestion_2009\cadrage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ylvie\Mes%20documents\DPSA\LOLF_PERF\2009\dialogue_gestion_2009\cadrage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tx_chomage"/>
      <sheetName val="revenus_fiscaux_rmi"/>
      <sheetName val="pop_insee"/>
      <sheetName val="diplome_insee"/>
      <sheetName val="pcs_insee"/>
      <sheetName val="entreprises_insee"/>
      <sheetName val="eff-coll"/>
      <sheetName val="segpa"/>
      <sheetName val="eval_primaire"/>
      <sheetName val="nationalités"/>
      <sheetName val="boursiers"/>
      <sheetName val="pcs_parents"/>
      <sheetName val="DNB 2004-2009"/>
      <sheetName val="bac_2005_2008"/>
      <sheetName val="B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nombre et %</v>
          </cell>
        </row>
        <row r="5">
          <cell r="A5" t="str">
            <v>  </v>
          </cell>
          <cell r="B5" t="str">
            <v>Corse</v>
          </cell>
          <cell r="C5" t="str">
            <v>Région/France</v>
          </cell>
        </row>
        <row r="6">
          <cell r="A6" t="str">
            <v>  </v>
          </cell>
          <cell r="B6" t="str">
            <v>Année 2006</v>
          </cell>
        </row>
        <row r="7">
          <cell r="A7" t="str">
            <v>Industries agricoles et alimentaires</v>
          </cell>
          <cell r="B7">
            <v>663</v>
          </cell>
          <cell r="C7">
            <v>0.89983713355048855</v>
          </cell>
        </row>
        <row r="8">
          <cell r="A8" t="str">
            <v>Industrie des biens de consommation</v>
          </cell>
          <cell r="B8">
            <v>370</v>
          </cell>
          <cell r="C8">
            <v>0.44448715792508586</v>
          </cell>
        </row>
        <row r="9">
          <cell r="A9" t="str">
            <v>Industrie automobile</v>
          </cell>
          <cell r="B9">
            <v>7</v>
          </cell>
          <cell r="C9">
            <v>0.26109660574412535</v>
          </cell>
        </row>
        <row r="10">
          <cell r="A10" t="str">
            <v>Industries des biens d'équipement</v>
          </cell>
          <cell r="B10">
            <v>309</v>
          </cell>
          <cell r="C10">
            <v>0.62236903059477533</v>
          </cell>
        </row>
        <row r="11">
          <cell r="A11" t="str">
            <v>Industries des biens intermédiaires</v>
          </cell>
          <cell r="B11">
            <v>317</v>
          </cell>
          <cell r="C11">
            <v>0.42099950861256097</v>
          </cell>
        </row>
        <row r="12">
          <cell r="A12" t="str">
            <v>Énergie</v>
          </cell>
          <cell r="B12">
            <v>87</v>
          </cell>
          <cell r="C12">
            <v>0.45883655925320393</v>
          </cell>
        </row>
        <row r="13">
          <cell r="A13" t="str">
            <v>Construction</v>
          </cell>
          <cell r="B13">
            <v>3641</v>
          </cell>
          <cell r="C13">
            <v>0.90163711149246817</v>
          </cell>
        </row>
        <row r="14">
          <cell r="A14" t="str">
            <v>Commerce</v>
          </cell>
          <cell r="B14">
            <v>5843</v>
          </cell>
          <cell r="C14">
            <v>0.70684330289257746</v>
          </cell>
        </row>
        <row r="15">
          <cell r="A15" t="str">
            <v>Transports</v>
          </cell>
          <cell r="B15">
            <v>900</v>
          </cell>
          <cell r="C15">
            <v>0.76892845547904243</v>
          </cell>
        </row>
        <row r="16">
          <cell r="A16" t="str">
            <v>Activités financières</v>
          </cell>
          <cell r="B16">
            <v>383</v>
          </cell>
          <cell r="C16">
            <v>0.39227334180015566</v>
          </cell>
        </row>
        <row r="17">
          <cell r="A17" t="str">
            <v>Activités immobilières</v>
          </cell>
          <cell r="B17">
            <v>2681</v>
          </cell>
          <cell r="C17">
            <v>0.85257808673972357</v>
          </cell>
        </row>
        <row r="18">
          <cell r="A18" t="str">
            <v>Services aux entreprises</v>
          </cell>
          <cell r="B18">
            <v>3186</v>
          </cell>
          <cell r="C18">
            <v>0.51867625224662028</v>
          </cell>
        </row>
        <row r="19">
          <cell r="A19" t="str">
            <v>Services aux particuliers</v>
          </cell>
          <cell r="B19">
            <v>5023</v>
          </cell>
          <cell r="C19">
            <v>0.93553157488908845</v>
          </cell>
        </row>
        <row r="20">
          <cell r="A20" t="str">
            <v>Éducation, santé, action sociale</v>
          </cell>
          <cell r="B20">
            <v>3085</v>
          </cell>
          <cell r="C20">
            <v>0.58480308154259109</v>
          </cell>
        </row>
        <row r="21">
          <cell r="A21" t="str">
            <v>Administration</v>
          </cell>
          <cell r="B21">
            <v>1120</v>
          </cell>
          <cell r="C21">
            <v>0.77224336698108009</v>
          </cell>
        </row>
        <row r="22">
          <cell r="A22" t="str">
            <v>Total</v>
          </cell>
          <cell r="B22">
            <v>27615</v>
          </cell>
          <cell r="C22">
            <v>0.71047541520939661</v>
          </cell>
        </row>
        <row r="23">
          <cell r="A23" t="str">
            <v>Champ : établissements actifs au 31 décembre, hors secteurs de l'agriculture, de la défense et de l'intérim.</v>
          </cell>
        </row>
        <row r="24">
          <cell r="A24" t="str">
            <v>Source : Insee - CLAP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tx_chomage"/>
      <sheetName val="revenus_fiscaux_rmi"/>
      <sheetName val="pop_insee"/>
      <sheetName val="diplome_insee"/>
      <sheetName val="pcs_insee"/>
      <sheetName val="entreprises_insee"/>
      <sheetName val="eff-coll"/>
      <sheetName val="segpa"/>
      <sheetName val="eval_primaire"/>
      <sheetName val="nationalités"/>
      <sheetName val="boursiers"/>
      <sheetName val="pcs_parents"/>
      <sheetName val="DNB 2004-2009"/>
      <sheetName val="bac_2005_2008"/>
      <sheetName val="B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nombre et %</v>
          </cell>
        </row>
        <row r="5">
          <cell r="A5" t="str">
            <v>  </v>
          </cell>
          <cell r="B5" t="str">
            <v>Corse</v>
          </cell>
          <cell r="C5" t="str">
            <v>Région/France</v>
          </cell>
        </row>
        <row r="6">
          <cell r="A6" t="str">
            <v>  </v>
          </cell>
          <cell r="B6" t="str">
            <v>Année 2006</v>
          </cell>
        </row>
        <row r="7">
          <cell r="A7" t="str">
            <v>Industries agricoles et alimentaires</v>
          </cell>
          <cell r="B7">
            <v>663</v>
          </cell>
          <cell r="C7">
            <v>0.89983713355048855</v>
          </cell>
        </row>
        <row r="8">
          <cell r="A8" t="str">
            <v>Industrie des biens de consommation</v>
          </cell>
          <cell r="B8">
            <v>370</v>
          </cell>
          <cell r="C8">
            <v>0.44448715792508586</v>
          </cell>
        </row>
        <row r="9">
          <cell r="A9" t="str">
            <v>Industrie automobile</v>
          </cell>
          <cell r="B9">
            <v>7</v>
          </cell>
          <cell r="C9">
            <v>0.26109660574412535</v>
          </cell>
        </row>
        <row r="10">
          <cell r="A10" t="str">
            <v>Industries des biens d'équipement</v>
          </cell>
          <cell r="B10">
            <v>309</v>
          </cell>
          <cell r="C10">
            <v>0.62236903059477533</v>
          </cell>
        </row>
        <row r="11">
          <cell r="A11" t="str">
            <v>Industries des biens intermédiaires</v>
          </cell>
          <cell r="B11">
            <v>317</v>
          </cell>
          <cell r="C11">
            <v>0.42099950861256097</v>
          </cell>
        </row>
        <row r="12">
          <cell r="A12" t="str">
            <v>Énergie</v>
          </cell>
          <cell r="B12">
            <v>87</v>
          </cell>
          <cell r="C12">
            <v>0.45883655925320393</v>
          </cell>
        </row>
        <row r="13">
          <cell r="A13" t="str">
            <v>Construction</v>
          </cell>
          <cell r="B13">
            <v>3641</v>
          </cell>
          <cell r="C13">
            <v>0.90163711149246817</v>
          </cell>
        </row>
        <row r="14">
          <cell r="A14" t="str">
            <v>Commerce</v>
          </cell>
          <cell r="B14">
            <v>5843</v>
          </cell>
          <cell r="C14">
            <v>0.70684330289257746</v>
          </cell>
        </row>
        <row r="15">
          <cell r="A15" t="str">
            <v>Transports</v>
          </cell>
          <cell r="B15">
            <v>900</v>
          </cell>
          <cell r="C15">
            <v>0.76892845547904243</v>
          </cell>
        </row>
        <row r="16">
          <cell r="A16" t="str">
            <v>Activités financières</v>
          </cell>
          <cell r="B16">
            <v>383</v>
          </cell>
          <cell r="C16">
            <v>0.39227334180015566</v>
          </cell>
        </row>
        <row r="17">
          <cell r="A17" t="str">
            <v>Activités immobilières</v>
          </cell>
          <cell r="B17">
            <v>2681</v>
          </cell>
          <cell r="C17">
            <v>0.85257808673972357</v>
          </cell>
        </row>
        <row r="18">
          <cell r="A18" t="str">
            <v>Services aux entreprises</v>
          </cell>
          <cell r="B18">
            <v>3186</v>
          </cell>
          <cell r="C18">
            <v>0.51867625224662028</v>
          </cell>
        </row>
        <row r="19">
          <cell r="A19" t="str">
            <v>Services aux particuliers</v>
          </cell>
          <cell r="B19">
            <v>5023</v>
          </cell>
          <cell r="C19">
            <v>0.93553157488908845</v>
          </cell>
        </row>
        <row r="20">
          <cell r="A20" t="str">
            <v>Éducation, santé, action sociale</v>
          </cell>
          <cell r="B20">
            <v>3085</v>
          </cell>
          <cell r="C20">
            <v>0.58480308154259109</v>
          </cell>
        </row>
        <row r="21">
          <cell r="A21" t="str">
            <v>Administration</v>
          </cell>
          <cell r="B21">
            <v>1120</v>
          </cell>
          <cell r="C21">
            <v>0.77224336698108009</v>
          </cell>
        </row>
        <row r="22">
          <cell r="A22" t="str">
            <v>Total</v>
          </cell>
          <cell r="B22">
            <v>27615</v>
          </cell>
          <cell r="C22">
            <v>0.71047541520939661</v>
          </cell>
        </row>
        <row r="23">
          <cell r="A23" t="str">
            <v>Champ : établissements actifs au 31 décembre, hors secteurs de l'agriculture, de la défense et de l'intérim.</v>
          </cell>
        </row>
        <row r="24">
          <cell r="A24" t="str">
            <v>Source : Insee - CLAP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tx_chomage"/>
      <sheetName val="revenus_fiscaux_rmi"/>
      <sheetName val="pop_insee"/>
      <sheetName val="diplome_insee"/>
      <sheetName val="pcs_insee"/>
      <sheetName val="entreprises_insee"/>
      <sheetName val="eff-coll"/>
      <sheetName val="segpa"/>
      <sheetName val="eval_primaire"/>
      <sheetName val="nationalités"/>
      <sheetName val="boursiers"/>
      <sheetName val="pcs_parents"/>
      <sheetName val="DNB 2004-2009"/>
      <sheetName val="bac_2005_2008"/>
      <sheetName val="BT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nombre et %</v>
          </cell>
        </row>
        <row r="23">
          <cell r="A23" t="str">
            <v>Champ : établissements actifs au 31 décembre, hors secteurs de l'agriculture, de la défense et de l'intérim.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1" name="RSCTabX" displayName="RSCTabX" ref="A5:N8" totalsRowCount="1" headerRowDxfId="62" dataDxfId="60" totalsRowDxfId="59" headerRowBorderDxfId="61">
  <autoFilter ref="A5:N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atégorie" totalsRowLabel="Corse" dataDxfId="58" totalsRowDxfId="57"/>
    <tableColumn id="2" name="Collèges publics" totalsRowFunction="sum" dataDxfId="56" totalsRowDxfId="55"/>
    <tableColumn id="3" name="LP publics" totalsRowFunction="sum" dataDxfId="54" totalsRowDxfId="53"/>
    <tableColumn id="4" name="LEGT publics" totalsRowFunction="sum" dataDxfId="52" totalsRowDxfId="51"/>
    <tableColumn id="5" name="dont LPO publics" totalsRowFunction="sum" dataDxfId="50" totalsRowDxfId="49"/>
    <tableColumn id="6" name="EREA publics" totalsRowFunction="sum" dataDxfId="48" totalsRowDxfId="47"/>
    <tableColumn id="7" name="Total secteur public" totalsRowFunction="sum" dataDxfId="46" totalsRowDxfId="45">
      <calculatedColumnFormula>SUM(RSCTabX[[#This Row],[Collèges publics]]+RSCTabX[[#This Row],[LP publics]]+RSCTabX[[#This Row],[LEGT publics]]+RSCTabX[[#This Row],[EREA publics]])</calculatedColumnFormula>
    </tableColumn>
    <tableColumn id="8" name="Collèges privés sous contrat" totalsRowFunction="sum" dataDxfId="44" totalsRowDxfId="43" dataCellStyle="Pourcentage"/>
    <tableColumn id="9" name="LP privés sous contrat" totalsRowFunction="sum" dataDxfId="42" totalsRowDxfId="41"/>
    <tableColumn id="10" name="LG privés sous contrat" totalsRowFunction="sum" dataDxfId="40" totalsRowDxfId="39"/>
    <tableColumn id="11" name="dont LPO privés sous contrat" totalsRowFunction="sum" dataDxfId="38" totalsRowDxfId="37"/>
    <tableColumn id="12" name="Total secteur privé sous contrat" totalsRowFunction="sum" dataDxfId="36" totalsRowDxfId="35">
      <calculatedColumnFormula>RSCTabX[[#This Row],[Collèges privés sous contrat]]+RSCTabX[[#This Row],[LP privés sous contrat]]+RSCTabX[[#This Row],[LG privés sous contrat]]</calculatedColumnFormula>
    </tableColumn>
    <tableColumn id="13" name="Total (public+privé sous contrat)" totalsRowFunction="sum" dataDxfId="34" totalsRowDxfId="33">
      <calculatedColumnFormula>RSCTabX[[#This Row],[Total secteur public]]+RSCTabX[[#This Row],[Total secteur privé sous contrat]]</calculatedColumnFormula>
    </tableColumn>
    <tableColumn id="14" name="Part du privé sous contrat (%)" totalsRowFunction="custom" dataDxfId="32" totalsRowDxfId="31" dataCellStyle="Pourcentage">
      <calculatedColumnFormula>RSCTabX[[#This Row],[Total secteur privé sous contrat]]/RSCTabX[[#This Row],[Total (public+privé sous contrat)]]</calculatedColumnFormula>
      <totalsRowFormula>RSCTabX[[#Totals],[Total secteur privé sous contrat]]/RSCTabX[[#Totals],[Total (public+privé sous contrat)]]</totalsRowFormula>
    </tableColumn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2" name="Tableau2" displayName="Tableau2" ref="A8:M39" totalsRowShown="0" headerRowDxfId="30" dataDxfId="28" headerRowBorderDxfId="29" headerRowCellStyle="Normal 2 2">
  <autoFilter ref="A8:M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ref="A9:M39">
    <sortCondition ref="B8:B39"/>
  </sortState>
  <tableColumns count="13">
    <tableColumn id="9" name="Département" dataDxfId="27" dataCellStyle="Normal 2 2"/>
    <tableColumn id="1" name="RNE" dataDxfId="26" dataCellStyle="Normal 2 2"/>
    <tableColumn id="13" name="SEGPA" dataDxfId="25" dataCellStyle="Normal 2 2"/>
    <tableColumn id="2" name="Secteur" dataDxfId="24" dataCellStyle="Normal 2 2"/>
    <tableColumn id="3" name="NOM" dataDxfId="23" dataCellStyle="Normal 2 2"/>
    <tableColumn id="4" name="ADRESSE" dataDxfId="22" dataCellStyle="Normal 2 2"/>
    <tableColumn id="5" name="TEL." dataDxfId="21" dataCellStyle="Normal 2 2"/>
    <tableColumn id="6" name="ADRESSE e-mail" dataDxfId="20" dataCellStyle="Normal 2 2"/>
    <tableColumn id="7" name="Chef.fe d'établissement" dataDxfId="19" dataCellStyle="Normal 2 2"/>
    <tableColumn id="8" name="Adjoint.e" dataDxfId="18" dataCellStyle="Normal 2 2"/>
    <tableColumn id="10" name="EP" dataDxfId="17" dataCellStyle="Normal 2 2"/>
    <tableColumn id="12" name="Cité éducative" dataDxfId="16" dataCellStyle="Normal 2 2"/>
    <tableColumn id="11" name="Bassin de formation" dataDxfId="15" dataCellStyle="Normal 2 2"/>
  </tableColumns>
  <tableStyleInfo name="Style TAB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8:M27" totalsRowShown="0" headerRowDxfId="14" dataDxfId="13" headerRowCellStyle="Normal 2 2" dataCellStyle="Normal 2 2">
  <autoFilter ref="A8:M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ref="A9:M27">
    <sortCondition ref="B8:B27"/>
  </sortState>
  <tableColumns count="13">
    <tableColumn id="1" name="Département" dataDxfId="12" dataCellStyle="Normal 2 2"/>
    <tableColumn id="2" name="RNE" dataDxfId="11" dataCellStyle="Normal 2 2"/>
    <tableColumn id="14" name="Section d'Enseignement Professionnel" dataDxfId="10" dataCellStyle="Normal 2 2"/>
    <tableColumn id="15" name="Section d'Enseignement Général et Technologique" dataDxfId="9" dataCellStyle="Normal 2 2"/>
    <tableColumn id="3" name="Secteur" dataDxfId="8" dataCellStyle="Normal 2 2"/>
    <tableColumn id="13" name="Type" dataDxfId="7" dataCellStyle="Normal 2 2"/>
    <tableColumn id="4" name="NOM" dataDxfId="6" dataCellStyle="Normal 2 2"/>
    <tableColumn id="5" name="ADRESSE" dataDxfId="5" dataCellStyle="Normal 2 2"/>
    <tableColumn id="6" name="TEL." dataDxfId="4" dataCellStyle="Normal 2 2"/>
    <tableColumn id="7" name="ADRESSE e-mail" dataDxfId="3" dataCellStyle="Normal 2 2"/>
    <tableColumn id="8" name="Chef.fe d'établissement" dataDxfId="2" dataCellStyle="Normal 2 2"/>
    <tableColumn id="9" name="Adjoint.e" dataDxfId="1" dataCellStyle="Normal 2 2"/>
    <tableColumn id="12" name="Bassin de formation" dataDxfId="0" dataCellStyle="Normal 2 2"/>
  </tableColumns>
  <tableStyleInfo name="Style TAB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c-corse.fr/carte-des-colleges-et-lycees-122150" TargetMode="External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"/>
  <sheetViews>
    <sheetView showGridLines="0" tabSelected="1" zoomScaleNormal="100" zoomScaleSheetLayoutView="110" workbookViewId="0">
      <selection activeCell="A21" sqref="A21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400</v>
      </c>
    </row>
    <row r="2" spans="1:1" x14ac:dyDescent="0.2">
      <c r="A2" s="3" t="s">
        <v>37</v>
      </c>
    </row>
    <row r="3" spans="1:1" x14ac:dyDescent="0.2">
      <c r="A3" s="47">
        <v>45950</v>
      </c>
    </row>
    <row r="4" spans="1:1" ht="20.25" thickBot="1" x14ac:dyDescent="0.35">
      <c r="A4" s="4" t="s">
        <v>0</v>
      </c>
    </row>
    <row r="5" spans="1:1" ht="13.5" thickTop="1" x14ac:dyDescent="0.2"/>
    <row r="6" spans="1:1" ht="25.5" x14ac:dyDescent="0.2">
      <c r="A6" s="5" t="s">
        <v>1</v>
      </c>
    </row>
    <row r="7" spans="1:1" x14ac:dyDescent="0.2">
      <c r="A7" s="6" t="s">
        <v>2</v>
      </c>
    </row>
    <row r="9" spans="1:1" s="8" customFormat="1" ht="17.25" thickBot="1" x14ac:dyDescent="0.25">
      <c r="A9" s="7" t="s">
        <v>36</v>
      </c>
    </row>
    <row r="10" spans="1:1" s="8" customFormat="1" ht="13.5" thickTop="1" x14ac:dyDescent="0.2">
      <c r="A10" s="9"/>
    </row>
    <row r="11" spans="1:1" s="8" customFormat="1" x14ac:dyDescent="0.2">
      <c r="A11" s="8" t="s">
        <v>35</v>
      </c>
    </row>
    <row r="12" spans="1:1" s="8" customFormat="1" x14ac:dyDescent="0.2">
      <c r="A12" s="39" t="s">
        <v>34</v>
      </c>
    </row>
    <row r="13" spans="1:1" s="8" customFormat="1" x14ac:dyDescent="0.2">
      <c r="A13" s="9"/>
    </row>
    <row r="14" spans="1:1" s="8" customFormat="1" x14ac:dyDescent="0.2"/>
    <row r="15" spans="1:1" s="8" customFormat="1" x14ac:dyDescent="0.2">
      <c r="A15" s="10" t="s">
        <v>3</v>
      </c>
    </row>
    <row r="16" spans="1:1" s="8" customFormat="1" x14ac:dyDescent="0.2">
      <c r="A16" s="11" t="s">
        <v>401</v>
      </c>
    </row>
    <row r="17" spans="1:1" s="8" customFormat="1" ht="24" x14ac:dyDescent="0.2">
      <c r="A17" s="11" t="s">
        <v>357</v>
      </c>
    </row>
    <row r="18" spans="1:1" s="8" customFormat="1" x14ac:dyDescent="0.2">
      <c r="A18" s="11" t="s">
        <v>358</v>
      </c>
    </row>
    <row r="19" spans="1:1" s="8" customFormat="1" x14ac:dyDescent="0.2">
      <c r="A19" s="11"/>
    </row>
    <row r="20" spans="1:1" s="8" customFormat="1" x14ac:dyDescent="0.2">
      <c r="A20" s="11"/>
    </row>
    <row r="21" spans="1:1" s="8" customFormat="1" x14ac:dyDescent="0.2">
      <c r="A21" s="11"/>
    </row>
    <row r="22" spans="1:1" s="8" customFormat="1" x14ac:dyDescent="0.2">
      <c r="A22" s="11"/>
    </row>
    <row r="23" spans="1:1" s="8" customFormat="1" ht="35.1" customHeight="1" x14ac:dyDescent="0.2">
      <c r="A23" s="12" t="s">
        <v>4</v>
      </c>
    </row>
    <row r="24" spans="1:1" s="8" customFormat="1" x14ac:dyDescent="0.2">
      <c r="A24" s="13"/>
    </row>
    <row r="25" spans="1:1" s="8" customFormat="1" ht="35.1" customHeight="1" x14ac:dyDescent="0.2">
      <c r="A25" s="14" t="s">
        <v>5</v>
      </c>
    </row>
    <row r="26" spans="1:1" s="8" customFormat="1" x14ac:dyDescent="0.2">
      <c r="A26" s="15" t="s">
        <v>14</v>
      </c>
    </row>
    <row r="27" spans="1:1" s="8" customFormat="1" x14ac:dyDescent="0.2"/>
    <row r="28" spans="1:1" s="8" customFormat="1" ht="22.5" x14ac:dyDescent="0.2">
      <c r="A28" s="16" t="s">
        <v>6</v>
      </c>
    </row>
    <row r="29" spans="1:1" s="8" customFormat="1" x14ac:dyDescent="0.2">
      <c r="A29" s="17"/>
    </row>
    <row r="30" spans="1:1" s="8" customFormat="1" x14ac:dyDescent="0.2">
      <c r="A30" s="12" t="s">
        <v>7</v>
      </c>
    </row>
    <row r="31" spans="1:1" s="8" customFormat="1" x14ac:dyDescent="0.2">
      <c r="A31" s="17"/>
    </row>
    <row r="32" spans="1:1" s="8" customFormat="1" x14ac:dyDescent="0.2">
      <c r="A32" s="17" t="s">
        <v>8</v>
      </c>
    </row>
    <row r="33" spans="1:2" s="8" customFormat="1" x14ac:dyDescent="0.2">
      <c r="A33" s="18" t="s">
        <v>9</v>
      </c>
    </row>
    <row r="34" spans="1:2" s="8" customFormat="1" x14ac:dyDescent="0.2">
      <c r="A34" s="17" t="s">
        <v>10</v>
      </c>
    </row>
    <row r="35" spans="1:2" s="8" customFormat="1" x14ac:dyDescent="0.2">
      <c r="A35" s="17" t="s">
        <v>11</v>
      </c>
    </row>
    <row r="36" spans="1:2" s="8" customFormat="1" x14ac:dyDescent="0.2"/>
    <row r="37" spans="1:2" s="8" customFormat="1" x14ac:dyDescent="0.2">
      <c r="A37" s="17" t="s">
        <v>386</v>
      </c>
    </row>
    <row r="38" spans="1:2" s="8" customFormat="1" x14ac:dyDescent="0.2">
      <c r="A38" s="17" t="s">
        <v>385</v>
      </c>
    </row>
    <row r="39" spans="1:2" s="8" customFormat="1" x14ac:dyDescent="0.2">
      <c r="A39" s="17" t="s">
        <v>374</v>
      </c>
    </row>
    <row r="40" spans="1:2" s="8" customFormat="1" x14ac:dyDescent="0.2">
      <c r="A40" s="17" t="s">
        <v>387</v>
      </c>
    </row>
    <row r="41" spans="1:2" s="8" customFormat="1" x14ac:dyDescent="0.2">
      <c r="A41" s="29" t="s">
        <v>378</v>
      </c>
      <c r="B41" s="29"/>
    </row>
    <row r="42" spans="1:2" s="8" customFormat="1" x14ac:dyDescent="0.2">
      <c r="A42" s="32" t="s">
        <v>376</v>
      </c>
      <c r="B42" s="29"/>
    </row>
    <row r="43" spans="1:2" s="8" customFormat="1" x14ac:dyDescent="0.2">
      <c r="A43" s="32" t="s">
        <v>379</v>
      </c>
      <c r="B43" s="29"/>
    </row>
    <row r="44" spans="1:2" s="8" customFormat="1" x14ac:dyDescent="0.2">
      <c r="A44" s="32" t="s">
        <v>380</v>
      </c>
      <c r="B44" s="29"/>
    </row>
    <row r="45" spans="1:2" s="8" customFormat="1" x14ac:dyDescent="0.2">
      <c r="A45" s="32" t="s">
        <v>375</v>
      </c>
      <c r="B45" s="29"/>
    </row>
    <row r="46" spans="1:2" s="8" customFormat="1" x14ac:dyDescent="0.2">
      <c r="A46" s="32" t="s">
        <v>381</v>
      </c>
      <c r="B46" s="29"/>
    </row>
    <row r="47" spans="1:2" s="8" customFormat="1" x14ac:dyDescent="0.2">
      <c r="A47" s="32" t="s">
        <v>382</v>
      </c>
      <c r="B47" s="29"/>
    </row>
    <row r="48" spans="1:2" s="8" customFormat="1" x14ac:dyDescent="0.2">
      <c r="A48" s="32" t="s">
        <v>377</v>
      </c>
      <c r="B48" s="29"/>
    </row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pans="1:1" s="8" customFormat="1" x14ac:dyDescent="0.2"/>
    <row r="66" spans="1:1" s="8" customFormat="1" x14ac:dyDescent="0.2"/>
    <row r="67" spans="1:1" s="8" customFormat="1" x14ac:dyDescent="0.2"/>
    <row r="68" spans="1:1" s="8" customFormat="1" x14ac:dyDescent="0.2"/>
    <row r="69" spans="1:1" s="8" customFormat="1" x14ac:dyDescent="0.2"/>
    <row r="70" spans="1:1" s="8" customFormat="1" x14ac:dyDescent="0.2"/>
    <row r="71" spans="1:1" s="8" customFormat="1" x14ac:dyDescent="0.2"/>
    <row r="72" spans="1:1" s="8" customFormat="1" x14ac:dyDescent="0.2"/>
    <row r="73" spans="1:1" s="8" customFormat="1" x14ac:dyDescent="0.2"/>
    <row r="74" spans="1:1" s="8" customFormat="1" x14ac:dyDescent="0.2"/>
    <row r="75" spans="1:1" s="8" customFormat="1" x14ac:dyDescent="0.2"/>
    <row r="76" spans="1:1" s="8" customFormat="1" x14ac:dyDescent="0.2"/>
    <row r="77" spans="1:1" s="8" customFormat="1" x14ac:dyDescent="0.2"/>
    <row r="78" spans="1:1" s="8" customFormat="1" x14ac:dyDescent="0.2"/>
    <row r="79" spans="1:1" x14ac:dyDescent="0.2">
      <c r="A79" s="8"/>
    </row>
    <row r="80" spans="1:1" x14ac:dyDescent="0.2">
      <c r="A80" s="8"/>
    </row>
    <row r="81" spans="1:1" x14ac:dyDescent="0.2">
      <c r="A81" s="8"/>
    </row>
    <row r="82" spans="1:1" x14ac:dyDescent="0.2">
      <c r="A82" s="8"/>
    </row>
    <row r="83" spans="1:1" x14ac:dyDescent="0.2">
      <c r="A83" s="8"/>
    </row>
    <row r="84" spans="1:1" x14ac:dyDescent="0.2">
      <c r="A84" s="8"/>
    </row>
    <row r="85" spans="1:1" x14ac:dyDescent="0.2">
      <c r="A85" s="8"/>
    </row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</sheetData>
  <sortState ref="A41:A48">
    <sortCondition ref="A41"/>
  </sortState>
  <hyperlinks>
    <hyperlink ref="A7" r:id="rId1"/>
    <hyperlink ref="A12" r:id="rId2"/>
  </hyperlinks>
  <pageMargins left="0.70866141732283472" right="0.70866141732283472" top="0.74803149606299213" bottom="0.74803149606299213" header="0.31496062992125984" footer="0.31496062992125984"/>
  <pageSetup paperSize="9" scale="9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1"/>
  <sheetViews>
    <sheetView showGridLines="0" zoomScaleNormal="100" zoomScaleSheetLayoutView="100" workbookViewId="0">
      <selection activeCell="C7" sqref="C7"/>
    </sheetView>
  </sheetViews>
  <sheetFormatPr baseColWidth="10" defaultRowHeight="12.75" zeroHeight="1" x14ac:dyDescent="0.2"/>
  <cols>
    <col min="1" max="1" width="11.28515625" style="21" customWidth="1"/>
    <col min="2" max="2" width="16.140625" style="22" customWidth="1"/>
    <col min="3" max="3" width="11.140625" style="22" customWidth="1"/>
    <col min="4" max="4" width="13.140625" style="22" customWidth="1"/>
    <col min="5" max="5" width="16.28515625" style="22" customWidth="1"/>
    <col min="6" max="6" width="13" style="20" customWidth="1"/>
    <col min="7" max="7" width="18.5703125" style="20" customWidth="1"/>
    <col min="8" max="8" width="10.7109375" style="20" customWidth="1"/>
    <col min="9" max="9" width="10.85546875" style="20" bestFit="1" customWidth="1"/>
    <col min="10" max="16384" width="11.42578125" style="20"/>
  </cols>
  <sheetData>
    <row r="1" spans="1:14" ht="17.25" thickBot="1" x14ac:dyDescent="0.25">
      <c r="A1" s="23" t="str">
        <f>'2.02 Notice'!A9</f>
        <v>2.02 Les collèges et les lycées de l'académie</v>
      </c>
      <c r="B1" s="19"/>
      <c r="C1" s="19"/>
      <c r="D1" s="19"/>
      <c r="E1" s="19"/>
    </row>
    <row r="2" spans="1:14" ht="13.5" customHeight="1" thickTop="1" x14ac:dyDescent="0.2"/>
    <row r="3" spans="1:14" s="24" customFormat="1" ht="15.75" customHeight="1" x14ac:dyDescent="0.2">
      <c r="A3" s="64" t="str">
        <f>'2.02 Notice'!A16</f>
        <v>[1] Nombre d'établissements du second degré de l'académie à la rentrée 2025</v>
      </c>
      <c r="K3" s="25"/>
    </row>
    <row r="4" spans="1:14" x14ac:dyDescent="0.2"/>
    <row r="5" spans="1:14" s="25" customFormat="1" ht="45" x14ac:dyDescent="0.2">
      <c r="A5" s="26" t="s">
        <v>12</v>
      </c>
      <c r="B5" s="26" t="s">
        <v>22</v>
      </c>
      <c r="C5" s="26" t="s">
        <v>23</v>
      </c>
      <c r="D5" s="26" t="s">
        <v>24</v>
      </c>
      <c r="E5" s="40" t="s">
        <v>25</v>
      </c>
      <c r="F5" s="26" t="s">
        <v>26</v>
      </c>
      <c r="G5" s="26" t="s">
        <v>27</v>
      </c>
      <c r="H5" s="26" t="s">
        <v>19</v>
      </c>
      <c r="I5" s="36" t="s">
        <v>20</v>
      </c>
      <c r="J5" s="36" t="s">
        <v>384</v>
      </c>
      <c r="K5" s="36" t="s">
        <v>21</v>
      </c>
      <c r="L5" s="36" t="s">
        <v>28</v>
      </c>
      <c r="M5" s="36" t="s">
        <v>29</v>
      </c>
      <c r="N5" s="36" t="s">
        <v>15</v>
      </c>
    </row>
    <row r="6" spans="1:14" s="25" customFormat="1" ht="15" customHeight="1" x14ac:dyDescent="0.2">
      <c r="A6" s="27" t="s">
        <v>17</v>
      </c>
      <c r="B6" s="28">
        <v>14</v>
      </c>
      <c r="C6" s="28">
        <v>2</v>
      </c>
      <c r="D6" s="28">
        <v>4</v>
      </c>
      <c r="E6" s="41">
        <v>2</v>
      </c>
      <c r="F6" s="28">
        <v>1</v>
      </c>
      <c r="G6" s="28">
        <f>SUM(RSCTabX[[#This Row],[Collèges publics]]+RSCTabX[[#This Row],[LP publics]]+RSCTabX[[#This Row],[LEGT publics]]+RSCTabX[[#This Row],[EREA publics]])</f>
        <v>21</v>
      </c>
      <c r="H6" s="28">
        <v>1</v>
      </c>
      <c r="I6" s="28"/>
      <c r="J6" s="28">
        <v>1</v>
      </c>
      <c r="K6" s="28"/>
      <c r="L6" s="28">
        <f>RSCTabX[[#This Row],[Collèges privés sous contrat]]+RSCTabX[[#This Row],[LP privés sous contrat]]+RSCTabX[[#This Row],[LG privés sous contrat]]</f>
        <v>2</v>
      </c>
      <c r="M6" s="28">
        <f>RSCTabX[[#This Row],[Total secteur public]]+RSCTabX[[#This Row],[Total secteur privé sous contrat]]</f>
        <v>23</v>
      </c>
      <c r="N6" s="37">
        <f>RSCTabX[[#This Row],[Total secteur privé sous contrat]]/RSCTabX[[#This Row],[Total (public+privé sous contrat)]]</f>
        <v>8.6956521739130432E-2</v>
      </c>
    </row>
    <row r="7" spans="1:14" s="25" customFormat="1" ht="15" customHeight="1" x14ac:dyDescent="0.2">
      <c r="A7" s="27" t="s">
        <v>18</v>
      </c>
      <c r="B7" s="28">
        <v>15</v>
      </c>
      <c r="C7" s="28">
        <v>3</v>
      </c>
      <c r="D7" s="28">
        <v>5</v>
      </c>
      <c r="E7" s="41">
        <v>2</v>
      </c>
      <c r="F7" s="28"/>
      <c r="G7" s="28">
        <f>SUM(RSCTabX[[#This Row],[Collèges publics]]+RSCTabX[[#This Row],[LP publics]]+RSCTabX[[#This Row],[LEGT publics]]+RSCTabX[[#This Row],[EREA publics]])</f>
        <v>23</v>
      </c>
      <c r="H7" s="28">
        <v>1</v>
      </c>
      <c r="I7" s="28"/>
      <c r="J7" s="28">
        <v>1</v>
      </c>
      <c r="K7" s="28"/>
      <c r="L7" s="28">
        <f>RSCTabX[[#This Row],[Collèges privés sous contrat]]+RSCTabX[[#This Row],[LP privés sous contrat]]+RSCTabX[[#This Row],[LG privés sous contrat]]</f>
        <v>2</v>
      </c>
      <c r="M7" s="28">
        <f>RSCTabX[[#This Row],[Total secteur public]]+RSCTabX[[#This Row],[Total secteur privé sous contrat]]</f>
        <v>25</v>
      </c>
      <c r="N7" s="37">
        <f>RSCTabX[[#This Row],[Total secteur privé sous contrat]]/RSCTabX[[#This Row],[Total (public+privé sous contrat)]]</f>
        <v>0.08</v>
      </c>
    </row>
    <row r="8" spans="1:14" s="25" customFormat="1" ht="15" customHeight="1" x14ac:dyDescent="0.2">
      <c r="A8" s="30" t="s">
        <v>16</v>
      </c>
      <c r="B8" s="31">
        <f>SUBTOTAL(109,RSCTabX[Collèges publics])</f>
        <v>29</v>
      </c>
      <c r="C8" s="31">
        <f>SUBTOTAL(109,RSCTabX[LP publics])</f>
        <v>5</v>
      </c>
      <c r="D8" s="31">
        <f>SUBTOTAL(109,RSCTabX[LEGT publics])</f>
        <v>9</v>
      </c>
      <c r="E8" s="42">
        <f>SUBTOTAL(109,RSCTabX[dont LPO publics])</f>
        <v>4</v>
      </c>
      <c r="F8" s="31">
        <f>SUBTOTAL(109,RSCTabX[EREA publics])</f>
        <v>1</v>
      </c>
      <c r="G8" s="31">
        <f>SUBTOTAL(109,RSCTabX[Total secteur public])</f>
        <v>44</v>
      </c>
      <c r="H8" s="31">
        <f>SUBTOTAL(109,RSCTabX[Collèges privés sous contrat])</f>
        <v>2</v>
      </c>
      <c r="I8" s="31">
        <f>SUBTOTAL(109,RSCTabX[LP privés sous contrat])</f>
        <v>0</v>
      </c>
      <c r="J8" s="31">
        <f>SUBTOTAL(109,RSCTabX[LG privés sous contrat])</f>
        <v>2</v>
      </c>
      <c r="K8" s="31">
        <f>SUBTOTAL(109,RSCTabX[dont LPO privés sous contrat])</f>
        <v>0</v>
      </c>
      <c r="L8" s="31">
        <f>SUBTOTAL(109,RSCTabX[Total secteur privé sous contrat])</f>
        <v>4</v>
      </c>
      <c r="M8" s="31">
        <f>SUBTOTAL(109,RSCTabX[Total (public+privé sous contrat)])</f>
        <v>48</v>
      </c>
      <c r="N8" s="38">
        <f>RSCTabX[[#Totals],[Total secteur privé sous contrat]]/RSCTabX[[#Totals],[Total (public+privé sous contrat)]]</f>
        <v>8.3333333333333329E-2</v>
      </c>
    </row>
    <row r="9" spans="1:14" s="25" customFormat="1" ht="15" customHeight="1" x14ac:dyDescent="0.2">
      <c r="A9" s="21"/>
      <c r="B9" s="22"/>
      <c r="C9" s="22"/>
      <c r="D9" s="22"/>
      <c r="E9" s="22"/>
      <c r="F9" s="20"/>
      <c r="G9" s="20"/>
      <c r="H9" s="20"/>
      <c r="I9" s="20"/>
    </row>
    <row r="10" spans="1:14" s="25" customFormat="1" ht="15" customHeight="1" x14ac:dyDescent="0.2">
      <c r="A10" s="67" t="s">
        <v>393</v>
      </c>
      <c r="B10" s="67"/>
      <c r="C10" s="67"/>
      <c r="D10" s="67"/>
      <c r="E10" s="22"/>
      <c r="F10" s="20"/>
      <c r="G10" s="20"/>
      <c r="H10" s="20"/>
      <c r="I10" s="20"/>
    </row>
    <row r="11" spans="1:14" s="25" customFormat="1" ht="15" customHeight="1" x14ac:dyDescent="0.2">
      <c r="A11" s="32" t="s">
        <v>13</v>
      </c>
      <c r="B11" s="33"/>
      <c r="C11" s="33"/>
      <c r="D11" s="33"/>
      <c r="E11" s="22"/>
      <c r="F11" s="20"/>
      <c r="G11" s="20"/>
      <c r="H11" s="20"/>
      <c r="I11" s="20"/>
    </row>
    <row r="12" spans="1:14" s="29" customFormat="1" ht="15" customHeight="1" x14ac:dyDescent="0.2">
      <c r="A12" s="34" t="s">
        <v>383</v>
      </c>
      <c r="B12" s="22"/>
      <c r="C12" s="22"/>
      <c r="D12" s="22"/>
      <c r="E12" s="22"/>
      <c r="F12" s="44"/>
      <c r="G12" s="45"/>
      <c r="H12" s="20"/>
      <c r="I12" s="20"/>
      <c r="J12" s="25"/>
      <c r="K12" s="25"/>
      <c r="L12" s="25"/>
      <c r="M12" s="25"/>
      <c r="N12" s="25"/>
    </row>
    <row r="13" spans="1:14" s="25" customFormat="1" ht="15" customHeight="1" x14ac:dyDescent="0.2">
      <c r="A13" s="35"/>
      <c r="B13" s="22"/>
      <c r="C13" s="22"/>
      <c r="D13" s="22"/>
      <c r="E13" s="22"/>
      <c r="F13" s="44"/>
      <c r="G13" s="46"/>
      <c r="H13" s="20"/>
      <c r="I13" s="20"/>
    </row>
    <row r="14" spans="1:14" s="29" customFormat="1" ht="15" customHeight="1" x14ac:dyDescent="0.2">
      <c r="F14" s="44"/>
      <c r="G14" s="45"/>
      <c r="H14" s="24"/>
      <c r="I14" s="24"/>
    </row>
    <row r="15" spans="1:14" s="29" customFormat="1" ht="15" customHeight="1" x14ac:dyDescent="0.2">
      <c r="F15" s="43"/>
      <c r="G15" s="24"/>
      <c r="H15" s="24"/>
      <c r="I15" s="24"/>
    </row>
    <row r="16" spans="1:14" s="29" customFormat="1" ht="15" customHeight="1" x14ac:dyDescent="0.2">
      <c r="F16" s="24"/>
      <c r="G16" s="24"/>
      <c r="H16" s="24"/>
      <c r="I16" s="24"/>
    </row>
    <row r="17" spans="1:14" s="29" customFormat="1" ht="15" customHeight="1" x14ac:dyDescent="0.2">
      <c r="F17" s="24"/>
      <c r="G17" s="24"/>
      <c r="H17" s="24"/>
      <c r="I17" s="24"/>
    </row>
    <row r="18" spans="1:14" s="29" customFormat="1" ht="15" customHeight="1" x14ac:dyDescent="0.2">
      <c r="A18" s="21"/>
      <c r="B18" s="22"/>
      <c r="C18" s="22"/>
      <c r="D18" s="22"/>
      <c r="E18" s="22"/>
      <c r="F18" s="20"/>
      <c r="G18" s="20"/>
      <c r="H18" s="20"/>
      <c r="I18" s="20"/>
      <c r="J18" s="25"/>
      <c r="K18" s="25"/>
      <c r="L18" s="25"/>
      <c r="M18" s="25"/>
      <c r="N18" s="25"/>
    </row>
    <row r="19" spans="1:14" s="25" customFormat="1" ht="15" customHeight="1" x14ac:dyDescent="0.2">
      <c r="A19" s="21"/>
      <c r="B19" s="22"/>
      <c r="C19" s="22"/>
      <c r="D19" s="22"/>
      <c r="E19" s="22"/>
      <c r="F19" s="20"/>
      <c r="G19" s="20"/>
      <c r="H19" s="20"/>
      <c r="I19" s="20"/>
    </row>
    <row r="20" spans="1:14" s="25" customFormat="1" ht="15" customHeight="1" x14ac:dyDescent="0.2">
      <c r="A20" s="21"/>
      <c r="B20" s="22"/>
      <c r="C20" s="22"/>
      <c r="D20" s="22"/>
      <c r="E20" s="22"/>
      <c r="F20" s="20"/>
      <c r="G20" s="20"/>
      <c r="H20" s="20"/>
      <c r="I20" s="20"/>
      <c r="J20" s="29"/>
      <c r="K20" s="29"/>
      <c r="L20" s="29"/>
      <c r="M20" s="29"/>
      <c r="N20" s="29"/>
    </row>
    <row r="21" spans="1:14" s="25" customFormat="1" ht="15" customHeight="1" x14ac:dyDescent="0.2">
      <c r="A21" s="21"/>
      <c r="B21" s="22"/>
      <c r="C21" s="22"/>
      <c r="D21" s="22"/>
      <c r="E21" s="22"/>
      <c r="F21" s="20"/>
      <c r="G21" s="20"/>
      <c r="H21" s="20"/>
      <c r="I21" s="20"/>
    </row>
    <row r="22" spans="1:14" s="25" customFormat="1" ht="15" customHeight="1" x14ac:dyDescent="0.2">
      <c r="A22" s="21"/>
      <c r="B22" s="22"/>
      <c r="C22" s="22"/>
      <c r="D22" s="22"/>
      <c r="E22" s="22"/>
      <c r="F22" s="20"/>
      <c r="G22" s="20"/>
      <c r="H22" s="20"/>
      <c r="I22" s="20"/>
    </row>
    <row r="23" spans="1:14" s="25" customFormat="1" ht="15" customHeight="1" x14ac:dyDescent="0.2">
      <c r="A23" s="21"/>
      <c r="B23" s="22"/>
      <c r="C23" s="22"/>
      <c r="D23" s="22"/>
      <c r="E23" s="22"/>
      <c r="F23" s="20"/>
      <c r="G23" s="20"/>
      <c r="H23" s="20"/>
      <c r="I23" s="20"/>
    </row>
    <row r="24" spans="1:14" s="25" customFormat="1" ht="15" customHeight="1" x14ac:dyDescent="0.2">
      <c r="A24" s="21"/>
      <c r="B24" s="22"/>
      <c r="C24" s="22"/>
      <c r="D24" s="22"/>
      <c r="E24" s="22"/>
      <c r="F24" s="20"/>
      <c r="G24" s="20"/>
      <c r="H24" s="20"/>
      <c r="I24" s="20"/>
    </row>
    <row r="25" spans="1:14" s="25" customFormat="1" ht="15" customHeight="1" x14ac:dyDescent="0.2">
      <c r="A25" s="21"/>
      <c r="B25" s="22"/>
      <c r="C25" s="22"/>
      <c r="D25" s="22"/>
      <c r="E25" s="22"/>
      <c r="F25" s="20"/>
      <c r="G25" s="20"/>
      <c r="H25" s="20"/>
      <c r="I25" s="20"/>
    </row>
    <row r="26" spans="1:14" s="29" customFormat="1" ht="15" customHeight="1" x14ac:dyDescent="0.2">
      <c r="A26" s="21"/>
      <c r="B26" s="22"/>
      <c r="C26" s="22"/>
      <c r="D26" s="22"/>
      <c r="E26" s="22"/>
      <c r="F26" s="20"/>
      <c r="G26" s="20"/>
      <c r="H26" s="20"/>
      <c r="I26" s="20"/>
      <c r="J26" s="25"/>
      <c r="K26" s="25"/>
      <c r="L26" s="25"/>
      <c r="M26" s="25"/>
      <c r="N26" s="25"/>
    </row>
    <row r="27" spans="1:14" s="25" customFormat="1" ht="15" customHeight="1" x14ac:dyDescent="0.2">
      <c r="A27" s="21"/>
      <c r="B27" s="22"/>
      <c r="C27" s="22"/>
      <c r="D27" s="22"/>
      <c r="E27" s="22"/>
      <c r="F27" s="20"/>
      <c r="G27" s="20"/>
      <c r="H27" s="20"/>
      <c r="I27" s="20"/>
    </row>
    <row r="28" spans="1:14" s="25" customFormat="1" ht="15" customHeight="1" x14ac:dyDescent="0.2">
      <c r="A28" s="21"/>
      <c r="B28" s="22"/>
      <c r="C28" s="22"/>
      <c r="D28" s="22"/>
      <c r="E28" s="22"/>
      <c r="F28" s="20"/>
      <c r="G28" s="20"/>
      <c r="H28" s="20"/>
      <c r="I28" s="20"/>
      <c r="J28" s="29"/>
      <c r="K28" s="29"/>
      <c r="L28" s="29"/>
      <c r="M28" s="29"/>
      <c r="N28" s="29"/>
    </row>
    <row r="29" spans="1:14" s="25" customFormat="1" ht="15" customHeight="1" x14ac:dyDescent="0.2">
      <c r="A29" s="21"/>
      <c r="B29" s="22"/>
      <c r="C29" s="22"/>
      <c r="D29" s="22"/>
      <c r="E29" s="22"/>
      <c r="F29" s="20"/>
      <c r="G29" s="20"/>
      <c r="H29" s="20"/>
      <c r="I29" s="20"/>
    </row>
    <row r="30" spans="1:14" s="25" customFormat="1" ht="15" customHeight="1" x14ac:dyDescent="0.2">
      <c r="A30" s="21"/>
      <c r="B30" s="22"/>
      <c r="C30" s="22"/>
      <c r="D30" s="22"/>
      <c r="E30" s="22"/>
      <c r="F30" s="20"/>
      <c r="G30" s="20"/>
      <c r="H30" s="20"/>
      <c r="I30" s="20"/>
    </row>
    <row r="31" spans="1:14" s="25" customFormat="1" ht="15" customHeight="1" x14ac:dyDescent="0.2">
      <c r="A31" s="21"/>
      <c r="B31" s="22"/>
      <c r="C31" s="22"/>
      <c r="D31" s="22"/>
      <c r="E31" s="22"/>
      <c r="F31" s="20"/>
      <c r="G31" s="20"/>
      <c r="H31" s="20"/>
      <c r="I31" s="20"/>
    </row>
    <row r="32" spans="1:14" s="25" customFormat="1" ht="15" customHeight="1" x14ac:dyDescent="0.2">
      <c r="A32" s="21"/>
      <c r="B32" s="22"/>
      <c r="C32" s="22"/>
      <c r="D32" s="22"/>
      <c r="E32" s="22"/>
      <c r="F32" s="20"/>
      <c r="G32" s="20"/>
      <c r="H32" s="20"/>
      <c r="I32" s="20"/>
    </row>
    <row r="33" spans="1:14" s="25" customFormat="1" ht="15" customHeight="1" x14ac:dyDescent="0.2">
      <c r="A33" s="21"/>
      <c r="B33" s="22"/>
      <c r="C33" s="22"/>
      <c r="D33" s="22"/>
      <c r="E33" s="22"/>
      <c r="F33" s="20"/>
      <c r="G33" s="20"/>
      <c r="H33" s="20"/>
      <c r="I33" s="20"/>
    </row>
    <row r="34" spans="1:14" s="29" customFormat="1" ht="15" customHeight="1" x14ac:dyDescent="0.2">
      <c r="A34" s="21"/>
      <c r="B34" s="22"/>
      <c r="C34" s="22"/>
      <c r="D34" s="22"/>
      <c r="E34" s="22"/>
      <c r="F34" s="20"/>
      <c r="G34" s="20"/>
      <c r="H34" s="20"/>
      <c r="I34" s="20"/>
      <c r="J34" s="25"/>
      <c r="K34" s="25"/>
      <c r="L34" s="25"/>
      <c r="M34" s="25"/>
      <c r="N34" s="25"/>
    </row>
    <row r="35" spans="1:14" s="25" customFormat="1" ht="15" customHeight="1" x14ac:dyDescent="0.2">
      <c r="A35" s="21"/>
      <c r="B35" s="22"/>
      <c r="C35" s="22"/>
      <c r="D35" s="22"/>
      <c r="E35" s="22"/>
      <c r="F35" s="20"/>
      <c r="G35" s="20"/>
      <c r="H35" s="20"/>
      <c r="I35" s="20"/>
    </row>
    <row r="36" spans="1:14" s="25" customFormat="1" ht="15" customHeight="1" x14ac:dyDescent="0.2">
      <c r="A36" s="21"/>
      <c r="B36" s="22"/>
      <c r="C36" s="22"/>
      <c r="D36" s="22"/>
      <c r="E36" s="22"/>
      <c r="F36" s="20"/>
      <c r="G36" s="20"/>
      <c r="H36" s="20"/>
      <c r="I36" s="20"/>
    </row>
    <row r="37" spans="1:14" s="25" customFormat="1" ht="15" customHeight="1" x14ac:dyDescent="0.2">
      <c r="A37" s="21"/>
      <c r="B37" s="22"/>
      <c r="C37" s="22"/>
      <c r="D37" s="22"/>
      <c r="E37" s="22"/>
      <c r="F37" s="20"/>
      <c r="G37" s="20"/>
      <c r="H37" s="20"/>
      <c r="I37" s="20"/>
    </row>
    <row r="38" spans="1:14" s="25" customFormat="1" ht="15" customHeight="1" x14ac:dyDescent="0.2">
      <c r="A38" s="21"/>
      <c r="B38" s="22"/>
      <c r="C38" s="22"/>
      <c r="D38" s="22"/>
      <c r="E38" s="22"/>
      <c r="F38" s="20"/>
      <c r="G38" s="20"/>
      <c r="H38" s="20"/>
      <c r="I38" s="20"/>
    </row>
    <row r="39" spans="1:14" s="25" customFormat="1" ht="15" customHeight="1" x14ac:dyDescent="0.2">
      <c r="A39" s="21"/>
      <c r="B39" s="22"/>
      <c r="C39" s="22"/>
      <c r="D39" s="22"/>
      <c r="E39" s="22"/>
      <c r="F39" s="20"/>
      <c r="G39" s="20"/>
      <c r="H39" s="20"/>
      <c r="I39" s="20"/>
    </row>
    <row r="40" spans="1:14" s="25" customFormat="1" ht="15" customHeight="1" x14ac:dyDescent="0.2">
      <c r="A40" s="21"/>
      <c r="B40" s="22"/>
      <c r="C40" s="22"/>
      <c r="D40" s="22"/>
      <c r="E40" s="22"/>
      <c r="F40" s="20"/>
      <c r="G40" s="20"/>
      <c r="H40" s="20"/>
      <c r="I40" s="20"/>
    </row>
    <row r="41" spans="1:14" s="25" customFormat="1" ht="15" customHeight="1" x14ac:dyDescent="0.2">
      <c r="A41" s="21"/>
      <c r="B41" s="22"/>
      <c r="C41" s="22"/>
      <c r="D41" s="22"/>
      <c r="E41" s="22"/>
      <c r="F41" s="20"/>
      <c r="G41" s="20"/>
      <c r="H41" s="20"/>
      <c r="I41" s="20"/>
    </row>
    <row r="42" spans="1:14" s="25" customFormat="1" ht="15" customHeight="1" x14ac:dyDescent="0.2">
      <c r="A42" s="21"/>
      <c r="B42" s="22"/>
      <c r="C42" s="22"/>
      <c r="D42" s="22"/>
      <c r="E42" s="22"/>
      <c r="F42" s="20"/>
      <c r="G42" s="20"/>
      <c r="H42" s="20"/>
      <c r="I42" s="20"/>
    </row>
    <row r="43" spans="1:14" s="25" customFormat="1" ht="15" customHeight="1" x14ac:dyDescent="0.2">
      <c r="A43" s="21"/>
      <c r="B43" s="22"/>
      <c r="C43" s="22"/>
      <c r="D43" s="22"/>
      <c r="E43" s="22"/>
      <c r="F43" s="20"/>
      <c r="G43" s="20"/>
      <c r="H43" s="20"/>
      <c r="I43" s="20"/>
    </row>
    <row r="44" spans="1:14" s="25" customFormat="1" ht="15" customHeight="1" x14ac:dyDescent="0.2">
      <c r="A44" s="21"/>
      <c r="B44" s="22"/>
      <c r="C44" s="22"/>
      <c r="D44" s="22"/>
      <c r="E44" s="22"/>
      <c r="F44" s="20"/>
      <c r="G44" s="20"/>
      <c r="H44" s="20"/>
      <c r="I44" s="20"/>
      <c r="J44" s="29"/>
      <c r="K44" s="29"/>
      <c r="L44" s="29"/>
      <c r="M44" s="29"/>
      <c r="N44" s="29"/>
    </row>
    <row r="45" spans="1:14" s="25" customFormat="1" ht="15" customHeight="1" x14ac:dyDescent="0.2">
      <c r="A45" s="21"/>
      <c r="B45" s="22"/>
      <c r="C45" s="22"/>
      <c r="D45" s="22"/>
      <c r="E45" s="22"/>
      <c r="F45" s="20"/>
      <c r="G45" s="20"/>
      <c r="H45" s="20"/>
      <c r="I45" s="20"/>
    </row>
    <row r="46" spans="1:14" s="25" customFormat="1" ht="15" customHeight="1" x14ac:dyDescent="0.2">
      <c r="A46" s="21"/>
      <c r="B46" s="22"/>
      <c r="C46" s="22"/>
      <c r="D46" s="22"/>
      <c r="E46" s="22"/>
      <c r="F46" s="20"/>
      <c r="G46" s="20"/>
      <c r="H46" s="20"/>
      <c r="I46" s="20"/>
    </row>
    <row r="47" spans="1:14" s="25" customFormat="1" ht="15" customHeight="1" x14ac:dyDescent="0.2">
      <c r="A47" s="21"/>
      <c r="B47" s="22"/>
      <c r="C47" s="22"/>
      <c r="D47" s="22"/>
      <c r="E47" s="22"/>
      <c r="F47" s="20"/>
      <c r="G47" s="20"/>
      <c r="H47" s="20"/>
      <c r="I47" s="20"/>
    </row>
    <row r="48" spans="1:14" s="25" customFormat="1" ht="15" customHeight="1" x14ac:dyDescent="0.2">
      <c r="A48" s="21"/>
      <c r="B48" s="22"/>
      <c r="C48" s="22"/>
      <c r="D48" s="22"/>
      <c r="E48" s="22"/>
      <c r="F48" s="20"/>
      <c r="G48" s="20"/>
      <c r="H48" s="20"/>
      <c r="I48" s="20"/>
    </row>
    <row r="49" spans="1:14" s="25" customFormat="1" ht="15" customHeight="1" x14ac:dyDescent="0.2">
      <c r="A49" s="21"/>
      <c r="B49" s="22"/>
      <c r="C49" s="22"/>
      <c r="D49" s="22"/>
      <c r="E49" s="22"/>
      <c r="F49" s="20"/>
      <c r="G49" s="20"/>
      <c r="H49" s="20"/>
      <c r="I49" s="20"/>
    </row>
    <row r="50" spans="1:14" s="29" customFormat="1" ht="15" customHeight="1" x14ac:dyDescent="0.2">
      <c r="A50" s="21"/>
      <c r="B50" s="22"/>
      <c r="C50" s="22"/>
      <c r="D50" s="22"/>
      <c r="E50" s="22"/>
      <c r="F50" s="20"/>
      <c r="G50" s="20"/>
      <c r="H50" s="20"/>
      <c r="I50" s="20"/>
      <c r="J50" s="25"/>
      <c r="K50" s="25"/>
      <c r="L50" s="25"/>
      <c r="M50" s="25"/>
      <c r="N50" s="25"/>
    </row>
    <row r="51" spans="1:14" s="25" customFormat="1" ht="15" customHeight="1" x14ac:dyDescent="0.2">
      <c r="A51" s="21"/>
      <c r="B51" s="22"/>
      <c r="C51" s="22"/>
      <c r="D51" s="22"/>
      <c r="E51" s="22"/>
      <c r="F51" s="20"/>
      <c r="G51" s="20"/>
      <c r="H51" s="20"/>
      <c r="I51" s="20"/>
      <c r="J51" s="20"/>
      <c r="K51" s="20"/>
      <c r="L51" s="20"/>
      <c r="M51" s="20"/>
      <c r="N51" s="20"/>
    </row>
    <row r="52" spans="1:14" s="25" customFormat="1" ht="15" customHeight="1" x14ac:dyDescent="0.2">
      <c r="A52" s="21"/>
      <c r="B52" s="22"/>
      <c r="C52" s="22"/>
      <c r="D52" s="22"/>
      <c r="E52" s="22"/>
      <c r="F52" s="20"/>
      <c r="G52" s="20"/>
      <c r="H52" s="20"/>
      <c r="I52" s="20"/>
      <c r="J52" s="20"/>
      <c r="K52" s="20"/>
      <c r="L52" s="20"/>
      <c r="M52" s="20"/>
      <c r="N52" s="20"/>
    </row>
    <row r="53" spans="1:14" s="25" customFormat="1" ht="15" customHeight="1" x14ac:dyDescent="0.2">
      <c r="A53" s="21"/>
      <c r="B53" s="22"/>
      <c r="C53" s="22"/>
      <c r="D53" s="22"/>
      <c r="E53" s="22"/>
      <c r="F53" s="20"/>
      <c r="G53" s="20"/>
      <c r="H53" s="20"/>
      <c r="I53" s="20"/>
      <c r="J53" s="20"/>
      <c r="K53" s="20"/>
      <c r="L53" s="20"/>
      <c r="M53" s="20"/>
      <c r="N53" s="20"/>
    </row>
    <row r="54" spans="1:14" s="25" customFormat="1" ht="15" customHeight="1" x14ac:dyDescent="0.2">
      <c r="A54" s="21"/>
      <c r="B54" s="22"/>
      <c r="C54" s="22"/>
      <c r="D54" s="22"/>
      <c r="E54" s="22"/>
      <c r="F54" s="20"/>
      <c r="G54" s="20"/>
      <c r="H54" s="20"/>
      <c r="I54" s="20"/>
      <c r="J54" s="20"/>
      <c r="K54" s="20"/>
      <c r="L54" s="20"/>
      <c r="M54" s="20"/>
      <c r="N54" s="20"/>
    </row>
    <row r="55" spans="1:14" s="25" customFormat="1" ht="15" customHeight="1" x14ac:dyDescent="0.2">
      <c r="A55" s="21"/>
      <c r="B55" s="22"/>
      <c r="C55" s="22"/>
      <c r="D55" s="22"/>
      <c r="E55" s="22"/>
      <c r="F55" s="20"/>
      <c r="G55" s="20"/>
      <c r="H55" s="20"/>
      <c r="I55" s="20"/>
      <c r="J55" s="20"/>
      <c r="K55" s="20"/>
      <c r="L55" s="20"/>
      <c r="M55" s="20"/>
      <c r="N55" s="20"/>
    </row>
    <row r="56" spans="1:14" s="25" customFormat="1" ht="15" customHeight="1" x14ac:dyDescent="0.2">
      <c r="A56" s="21"/>
      <c r="B56" s="22"/>
      <c r="C56" s="22"/>
      <c r="D56" s="22"/>
      <c r="E56" s="22"/>
      <c r="F56" s="20"/>
      <c r="G56" s="20"/>
      <c r="H56" s="20"/>
      <c r="I56" s="20"/>
      <c r="J56" s="20"/>
      <c r="K56" s="20"/>
      <c r="L56" s="20"/>
      <c r="M56" s="20"/>
      <c r="N56" s="20"/>
    </row>
    <row r="57" spans="1:14" hidden="1" x14ac:dyDescent="0.2"/>
    <row r="58" spans="1:14" hidden="1" x14ac:dyDescent="0.2"/>
    <row r="59" spans="1:14" hidden="1" x14ac:dyDescent="0.2"/>
    <row r="60" spans="1:14" hidden="1" x14ac:dyDescent="0.2"/>
    <row r="61" spans="1:14" hidden="1" x14ac:dyDescent="0.2"/>
    <row r="62" spans="1:14" hidden="1" x14ac:dyDescent="0.2"/>
    <row r="63" spans="1:14" hidden="1" x14ac:dyDescent="0.2"/>
    <row r="64" spans="1:1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x14ac:dyDescent="0.2"/>
    <row r="300" hidden="1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</sheetData>
  <mergeCells count="1">
    <mergeCell ref="A10:D10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topLeftCell="H13" workbookViewId="0">
      <selection activeCell="L45" sqref="L45"/>
    </sheetView>
  </sheetViews>
  <sheetFormatPr baseColWidth="10" defaultRowHeight="12.75" x14ac:dyDescent="0.2"/>
  <cols>
    <col min="1" max="1" width="11.42578125" style="8"/>
    <col min="2" max="2" width="8.140625" style="8" bestFit="1" customWidth="1"/>
    <col min="3" max="3" width="9.7109375" style="8" bestFit="1" customWidth="1"/>
    <col min="4" max="4" width="11.140625" style="8" customWidth="1"/>
    <col min="5" max="5" width="18.28515625" style="8" bestFit="1" customWidth="1"/>
    <col min="6" max="6" width="46" style="8" bestFit="1" customWidth="1"/>
    <col min="7" max="7" width="8.5703125" style="8" bestFit="1" customWidth="1"/>
    <col min="8" max="8" width="20.42578125" style="8" bestFit="1" customWidth="1"/>
    <col min="9" max="9" width="24.42578125" style="8" bestFit="1" customWidth="1"/>
    <col min="10" max="10" width="22.42578125" style="8" bestFit="1" customWidth="1"/>
    <col min="11" max="11" width="7.140625" style="8" bestFit="1" customWidth="1"/>
    <col min="12" max="12" width="16.42578125" style="8" bestFit="1" customWidth="1"/>
    <col min="13" max="13" width="21.28515625" style="8" bestFit="1" customWidth="1"/>
    <col min="14" max="16384" width="11.42578125" style="8"/>
  </cols>
  <sheetData>
    <row r="1" spans="1:13" ht="21" thickBot="1" x14ac:dyDescent="0.25">
      <c r="A1" s="23" t="str">
        <f>'2.02 Notice'!A9</f>
        <v>2.02 Les collèges et les lycées de l'académie</v>
      </c>
      <c r="B1" s="52"/>
      <c r="D1" s="52"/>
      <c r="E1" s="52"/>
      <c r="F1" s="52"/>
      <c r="G1" s="52"/>
      <c r="H1" s="52"/>
      <c r="I1" s="48"/>
    </row>
    <row r="2" spans="1:13" ht="15" customHeight="1" thickTop="1" x14ac:dyDescent="0.2">
      <c r="B2" s="52"/>
      <c r="C2" s="52"/>
      <c r="D2" s="52"/>
      <c r="E2" s="52"/>
      <c r="F2" s="52"/>
      <c r="G2" s="52"/>
      <c r="H2" s="52"/>
      <c r="I2" s="48"/>
    </row>
    <row r="3" spans="1:13" ht="20.25" x14ac:dyDescent="0.2">
      <c r="A3" s="64" t="str">
        <f>'2.02 Notice'!A17</f>
        <v>[2] Coordonnées des collèges, appartenance à l'éducation prioritaire, à une cité éducative, bassin de formation, SEGPA</v>
      </c>
      <c r="B3" s="52"/>
      <c r="C3" s="52"/>
      <c r="D3" s="52"/>
      <c r="E3" s="52"/>
      <c r="F3" s="52"/>
      <c r="G3" s="52"/>
      <c r="H3" s="52"/>
      <c r="I3" s="48"/>
    </row>
    <row r="4" spans="1:13" ht="15" customHeight="1" x14ac:dyDescent="0.2">
      <c r="A4" s="17"/>
      <c r="B4" s="52"/>
      <c r="C4" s="52"/>
      <c r="D4" s="52"/>
      <c r="E4" s="52"/>
      <c r="F4" s="52"/>
      <c r="G4" s="52"/>
      <c r="H4" s="52"/>
      <c r="I4" s="48"/>
    </row>
    <row r="5" spans="1:13" s="17" customFormat="1" ht="11.25" x14ac:dyDescent="0.2">
      <c r="A5" s="53" t="s">
        <v>266</v>
      </c>
      <c r="B5" s="54"/>
      <c r="D5" s="54"/>
      <c r="E5" s="54"/>
      <c r="F5" s="54"/>
      <c r="G5" s="54"/>
      <c r="H5" s="54"/>
      <c r="I5" s="55"/>
    </row>
    <row r="6" spans="1:13" s="17" customFormat="1" ht="11.25" x14ac:dyDescent="0.2">
      <c r="A6" s="53" t="s">
        <v>120</v>
      </c>
      <c r="B6" s="54"/>
      <c r="D6" s="54"/>
      <c r="E6" s="54"/>
      <c r="F6" s="54"/>
      <c r="G6" s="54"/>
      <c r="H6" s="54"/>
      <c r="I6" s="55"/>
    </row>
    <row r="7" spans="1:13" s="17" customFormat="1" ht="11.25" x14ac:dyDescent="0.2">
      <c r="A7" s="55"/>
      <c r="B7" s="55"/>
      <c r="C7" s="55"/>
      <c r="D7" s="55"/>
      <c r="E7" s="55"/>
      <c r="F7" s="55"/>
      <c r="G7" s="55"/>
      <c r="H7" s="55"/>
      <c r="I7" s="55"/>
    </row>
    <row r="8" spans="1:13" s="17" customFormat="1" ht="11.25" x14ac:dyDescent="0.2">
      <c r="A8" s="65" t="s">
        <v>267</v>
      </c>
      <c r="B8" s="65" t="s">
        <v>38</v>
      </c>
      <c r="C8" s="65" t="s">
        <v>336</v>
      </c>
      <c r="D8" s="65" t="s">
        <v>296</v>
      </c>
      <c r="E8" s="65" t="s">
        <v>39</v>
      </c>
      <c r="F8" s="65" t="s">
        <v>40</v>
      </c>
      <c r="G8" s="65" t="s">
        <v>41</v>
      </c>
      <c r="H8" s="66" t="s">
        <v>42</v>
      </c>
      <c r="I8" s="65" t="s">
        <v>297</v>
      </c>
      <c r="J8" s="65" t="s">
        <v>298</v>
      </c>
      <c r="K8" s="65" t="s">
        <v>301</v>
      </c>
      <c r="L8" s="65" t="s">
        <v>306</v>
      </c>
      <c r="M8" s="65" t="s">
        <v>302</v>
      </c>
    </row>
    <row r="9" spans="1:13" s="17" customFormat="1" ht="11.25" x14ac:dyDescent="0.2">
      <c r="A9" s="56" t="s">
        <v>17</v>
      </c>
      <c r="B9" s="49" t="s">
        <v>43</v>
      </c>
      <c r="C9" s="56" t="s">
        <v>335</v>
      </c>
      <c r="D9" s="50" t="s">
        <v>330</v>
      </c>
      <c r="E9" s="51" t="s">
        <v>268</v>
      </c>
      <c r="F9" s="49" t="s">
        <v>44</v>
      </c>
      <c r="G9" s="50" t="s">
        <v>45</v>
      </c>
      <c r="H9" s="51" t="s">
        <v>46</v>
      </c>
      <c r="I9" s="49" t="s">
        <v>47</v>
      </c>
      <c r="J9" s="49" t="s">
        <v>48</v>
      </c>
      <c r="K9" s="56" t="s">
        <v>303</v>
      </c>
      <c r="L9" s="56" t="s">
        <v>308</v>
      </c>
      <c r="M9" s="56" t="s">
        <v>307</v>
      </c>
    </row>
    <row r="10" spans="1:13" s="17" customFormat="1" ht="11.25" x14ac:dyDescent="0.2">
      <c r="A10" s="56" t="s">
        <v>17</v>
      </c>
      <c r="B10" s="49" t="s">
        <v>49</v>
      </c>
      <c r="C10" s="56"/>
      <c r="D10" s="50" t="s">
        <v>330</v>
      </c>
      <c r="E10" s="51" t="s">
        <v>269</v>
      </c>
      <c r="F10" s="49" t="s">
        <v>50</v>
      </c>
      <c r="G10" s="50" t="s">
        <v>51</v>
      </c>
      <c r="H10" s="51" t="s">
        <v>52</v>
      </c>
      <c r="I10" s="49" t="s">
        <v>100</v>
      </c>
      <c r="J10" s="49" t="s">
        <v>202</v>
      </c>
      <c r="K10" s="56" t="s">
        <v>305</v>
      </c>
      <c r="L10" s="56" t="s">
        <v>309</v>
      </c>
      <c r="M10" s="56" t="s">
        <v>307</v>
      </c>
    </row>
    <row r="11" spans="1:13" s="17" customFormat="1" ht="11.25" x14ac:dyDescent="0.2">
      <c r="A11" s="56" t="s">
        <v>17</v>
      </c>
      <c r="B11" s="49" t="s">
        <v>54</v>
      </c>
      <c r="C11" s="56"/>
      <c r="D11" s="50" t="s">
        <v>330</v>
      </c>
      <c r="E11" s="51" t="s">
        <v>270</v>
      </c>
      <c r="F11" s="49" t="s">
        <v>55</v>
      </c>
      <c r="G11" s="50" t="s">
        <v>56</v>
      </c>
      <c r="H11" s="51" t="s">
        <v>57</v>
      </c>
      <c r="I11" s="49" t="s">
        <v>58</v>
      </c>
      <c r="J11" s="49" t="s">
        <v>213</v>
      </c>
      <c r="K11" s="56" t="s">
        <v>303</v>
      </c>
      <c r="L11" s="56" t="s">
        <v>308</v>
      </c>
      <c r="M11" s="56" t="s">
        <v>307</v>
      </c>
    </row>
    <row r="12" spans="1:13" s="17" customFormat="1" ht="11.25" x14ac:dyDescent="0.2">
      <c r="A12" s="56" t="s">
        <v>17</v>
      </c>
      <c r="B12" s="49" t="s">
        <v>59</v>
      </c>
      <c r="C12" s="56"/>
      <c r="D12" s="50" t="s">
        <v>330</v>
      </c>
      <c r="E12" s="51" t="s">
        <v>271</v>
      </c>
      <c r="F12" s="49" t="s">
        <v>60</v>
      </c>
      <c r="G12" s="50" t="s">
        <v>61</v>
      </c>
      <c r="H12" s="51" t="s">
        <v>62</v>
      </c>
      <c r="I12" s="49" t="s">
        <v>402</v>
      </c>
      <c r="J12" s="49"/>
      <c r="K12" s="56" t="s">
        <v>305</v>
      </c>
      <c r="L12" s="56" t="s">
        <v>309</v>
      </c>
      <c r="M12" s="56" t="s">
        <v>310</v>
      </c>
    </row>
    <row r="13" spans="1:13" s="17" customFormat="1" ht="11.25" x14ac:dyDescent="0.2">
      <c r="A13" s="56" t="s">
        <v>17</v>
      </c>
      <c r="B13" s="49" t="s">
        <v>64</v>
      </c>
      <c r="C13" s="56"/>
      <c r="D13" s="50" t="s">
        <v>330</v>
      </c>
      <c r="E13" s="51" t="s">
        <v>272</v>
      </c>
      <c r="F13" s="49" t="s">
        <v>65</v>
      </c>
      <c r="G13" s="50" t="s">
        <v>66</v>
      </c>
      <c r="H13" s="51" t="s">
        <v>67</v>
      </c>
      <c r="I13" s="49" t="s">
        <v>403</v>
      </c>
      <c r="J13" s="49"/>
      <c r="K13" s="56" t="s">
        <v>305</v>
      </c>
      <c r="L13" s="56" t="s">
        <v>309</v>
      </c>
      <c r="M13" s="56" t="s">
        <v>310</v>
      </c>
    </row>
    <row r="14" spans="1:13" s="17" customFormat="1" ht="11.25" x14ac:dyDescent="0.2">
      <c r="A14" s="56" t="s">
        <v>17</v>
      </c>
      <c r="B14" s="49" t="s">
        <v>68</v>
      </c>
      <c r="C14" s="56"/>
      <c r="D14" s="50" t="s">
        <v>330</v>
      </c>
      <c r="E14" s="51" t="s">
        <v>273</v>
      </c>
      <c r="F14" s="49" t="s">
        <v>69</v>
      </c>
      <c r="G14" s="50" t="s">
        <v>70</v>
      </c>
      <c r="H14" s="51" t="s">
        <v>71</v>
      </c>
      <c r="I14" s="49" t="s">
        <v>72</v>
      </c>
      <c r="J14" s="49" t="s">
        <v>73</v>
      </c>
      <c r="K14" s="56" t="s">
        <v>303</v>
      </c>
      <c r="L14" s="56" t="s">
        <v>309</v>
      </c>
      <c r="M14" s="56" t="s">
        <v>310</v>
      </c>
    </row>
    <row r="15" spans="1:13" s="17" customFormat="1" ht="11.25" x14ac:dyDescent="0.2">
      <c r="A15" s="56" t="s">
        <v>17</v>
      </c>
      <c r="B15" s="49" t="s">
        <v>74</v>
      </c>
      <c r="C15" s="56" t="s">
        <v>338</v>
      </c>
      <c r="D15" s="50" t="s">
        <v>330</v>
      </c>
      <c r="E15" s="51" t="s">
        <v>274</v>
      </c>
      <c r="F15" s="49" t="s">
        <v>75</v>
      </c>
      <c r="G15" s="50" t="s">
        <v>76</v>
      </c>
      <c r="H15" s="51" t="s">
        <v>77</v>
      </c>
      <c r="I15" s="49" t="s">
        <v>78</v>
      </c>
      <c r="J15" s="49" t="s">
        <v>79</v>
      </c>
      <c r="K15" s="56" t="s">
        <v>303</v>
      </c>
      <c r="L15" s="56" t="s">
        <v>309</v>
      </c>
      <c r="M15" s="56" t="s">
        <v>310</v>
      </c>
    </row>
    <row r="16" spans="1:13" s="17" customFormat="1" ht="11.25" x14ac:dyDescent="0.2">
      <c r="A16" s="56" t="s">
        <v>17</v>
      </c>
      <c r="B16" s="49" t="s">
        <v>80</v>
      </c>
      <c r="C16" s="56"/>
      <c r="D16" s="50" t="s">
        <v>330</v>
      </c>
      <c r="E16" s="51" t="s">
        <v>290</v>
      </c>
      <c r="F16" s="49" t="s">
        <v>291</v>
      </c>
      <c r="G16" s="50" t="s">
        <v>81</v>
      </c>
      <c r="H16" s="51" t="s">
        <v>82</v>
      </c>
      <c r="I16" s="49" t="s">
        <v>394</v>
      </c>
      <c r="J16" s="49"/>
      <c r="K16" s="56" t="s">
        <v>305</v>
      </c>
      <c r="L16" s="56" t="s">
        <v>309</v>
      </c>
      <c r="M16" s="56" t="s">
        <v>307</v>
      </c>
    </row>
    <row r="17" spans="1:19" s="17" customFormat="1" ht="11.25" x14ac:dyDescent="0.2">
      <c r="A17" s="56" t="s">
        <v>17</v>
      </c>
      <c r="B17" s="49" t="s">
        <v>83</v>
      </c>
      <c r="C17" s="56"/>
      <c r="D17" s="50" t="s">
        <v>330</v>
      </c>
      <c r="E17" s="51" t="s">
        <v>275</v>
      </c>
      <c r="F17" s="49" t="s">
        <v>84</v>
      </c>
      <c r="G17" s="50" t="s">
        <v>85</v>
      </c>
      <c r="H17" s="51" t="s">
        <v>86</v>
      </c>
      <c r="I17" s="49" t="s">
        <v>388</v>
      </c>
      <c r="J17" s="49"/>
      <c r="K17" s="56" t="s">
        <v>305</v>
      </c>
      <c r="L17" s="56" t="s">
        <v>309</v>
      </c>
      <c r="M17" s="56" t="s">
        <v>307</v>
      </c>
    </row>
    <row r="18" spans="1:19" s="17" customFormat="1" ht="11.25" x14ac:dyDescent="0.2">
      <c r="A18" s="56" t="s">
        <v>17</v>
      </c>
      <c r="B18" s="49" t="s">
        <v>87</v>
      </c>
      <c r="C18" s="56" t="s">
        <v>339</v>
      </c>
      <c r="D18" s="50" t="s">
        <v>330</v>
      </c>
      <c r="E18" s="51" t="s">
        <v>276</v>
      </c>
      <c r="F18" s="49" t="s">
        <v>88</v>
      </c>
      <c r="G18" s="50" t="s">
        <v>89</v>
      </c>
      <c r="H18" s="51" t="s">
        <v>90</v>
      </c>
      <c r="I18" s="49" t="s">
        <v>91</v>
      </c>
      <c r="J18" s="49"/>
      <c r="K18" s="56" t="s">
        <v>305</v>
      </c>
      <c r="L18" s="56" t="s">
        <v>309</v>
      </c>
      <c r="M18" s="56" t="s">
        <v>310</v>
      </c>
    </row>
    <row r="19" spans="1:19" s="17" customFormat="1" ht="11.25" x14ac:dyDescent="0.2">
      <c r="A19" s="56" t="s">
        <v>17</v>
      </c>
      <c r="B19" s="49" t="s">
        <v>92</v>
      </c>
      <c r="C19" s="56"/>
      <c r="D19" s="50" t="s">
        <v>330</v>
      </c>
      <c r="E19" s="51" t="s">
        <v>277</v>
      </c>
      <c r="F19" s="49" t="s">
        <v>93</v>
      </c>
      <c r="G19" s="50" t="s">
        <v>94</v>
      </c>
      <c r="H19" s="51" t="s">
        <v>95</v>
      </c>
      <c r="I19" s="49" t="s">
        <v>63</v>
      </c>
      <c r="J19" s="49"/>
      <c r="K19" s="56" t="s">
        <v>305</v>
      </c>
      <c r="L19" s="56" t="s">
        <v>309</v>
      </c>
      <c r="M19" s="56" t="s">
        <v>307</v>
      </c>
    </row>
    <row r="20" spans="1:19" s="17" customFormat="1" ht="11.25" x14ac:dyDescent="0.2">
      <c r="A20" s="56" t="s">
        <v>17</v>
      </c>
      <c r="B20" s="49" t="s">
        <v>96</v>
      </c>
      <c r="C20" s="56"/>
      <c r="D20" s="50" t="s">
        <v>330</v>
      </c>
      <c r="E20" s="51" t="s">
        <v>292</v>
      </c>
      <c r="F20" s="49" t="s">
        <v>97</v>
      </c>
      <c r="G20" s="50" t="s">
        <v>98</v>
      </c>
      <c r="H20" s="51" t="s">
        <v>99</v>
      </c>
      <c r="I20" s="49" t="s">
        <v>106</v>
      </c>
      <c r="J20" s="49"/>
      <c r="K20" s="56" t="s">
        <v>303</v>
      </c>
      <c r="L20" s="56" t="s">
        <v>308</v>
      </c>
      <c r="M20" s="56" t="s">
        <v>307</v>
      </c>
    </row>
    <row r="21" spans="1:19" s="17" customFormat="1" ht="11.25" x14ac:dyDescent="0.2">
      <c r="A21" s="56" t="s">
        <v>17</v>
      </c>
      <c r="B21" s="49" t="s">
        <v>115</v>
      </c>
      <c r="C21" s="56"/>
      <c r="D21" s="50" t="s">
        <v>331</v>
      </c>
      <c r="E21" s="51" t="s">
        <v>279</v>
      </c>
      <c r="F21" s="49" t="s">
        <v>116</v>
      </c>
      <c r="G21" s="50" t="s">
        <v>117</v>
      </c>
      <c r="H21" s="51" t="s">
        <v>118</v>
      </c>
      <c r="I21" s="49" t="s">
        <v>119</v>
      </c>
      <c r="J21" s="49" t="s">
        <v>404</v>
      </c>
      <c r="K21" s="56" t="s">
        <v>304</v>
      </c>
      <c r="L21" s="56" t="s">
        <v>308</v>
      </c>
      <c r="M21" s="56" t="s">
        <v>307</v>
      </c>
      <c r="N21" s="53"/>
      <c r="O21" s="53"/>
      <c r="P21" s="53"/>
      <c r="Q21" s="53"/>
      <c r="R21" s="53"/>
      <c r="S21" s="53"/>
    </row>
    <row r="22" spans="1:19" s="17" customFormat="1" ht="11.25" x14ac:dyDescent="0.2">
      <c r="A22" s="56" t="s">
        <v>17</v>
      </c>
      <c r="B22" s="49" t="s">
        <v>102</v>
      </c>
      <c r="C22" s="56"/>
      <c r="D22" s="50" t="s">
        <v>330</v>
      </c>
      <c r="E22" s="51" t="s">
        <v>278</v>
      </c>
      <c r="F22" s="49" t="s">
        <v>103</v>
      </c>
      <c r="G22" s="50" t="s">
        <v>104</v>
      </c>
      <c r="H22" s="51" t="s">
        <v>105</v>
      </c>
      <c r="I22" s="49" t="s">
        <v>232</v>
      </c>
      <c r="J22" s="49" t="s">
        <v>107</v>
      </c>
      <c r="K22" s="56" t="s">
        <v>305</v>
      </c>
      <c r="L22" s="56" t="s">
        <v>309</v>
      </c>
      <c r="M22" s="56" t="s">
        <v>307</v>
      </c>
      <c r="N22" s="53"/>
      <c r="O22" s="53"/>
      <c r="P22" s="53"/>
      <c r="Q22" s="53"/>
      <c r="R22" s="53"/>
      <c r="S22" s="53"/>
    </row>
    <row r="23" spans="1:19" s="17" customFormat="1" ht="11.25" x14ac:dyDescent="0.2">
      <c r="A23" s="56" t="s">
        <v>17</v>
      </c>
      <c r="B23" s="49" t="s">
        <v>108</v>
      </c>
      <c r="C23" s="56" t="s">
        <v>337</v>
      </c>
      <c r="D23" s="50" t="s">
        <v>330</v>
      </c>
      <c r="E23" s="51" t="s">
        <v>109</v>
      </c>
      <c r="F23" s="49" t="s">
        <v>110</v>
      </c>
      <c r="G23" s="50" t="s">
        <v>111</v>
      </c>
      <c r="H23" s="51" t="s">
        <v>112</v>
      </c>
      <c r="I23" s="49" t="s">
        <v>113</v>
      </c>
      <c r="J23" s="49" t="s">
        <v>114</v>
      </c>
      <c r="K23" s="56" t="s">
        <v>303</v>
      </c>
      <c r="L23" s="56" t="s">
        <v>309</v>
      </c>
      <c r="M23" s="56" t="s">
        <v>310</v>
      </c>
    </row>
    <row r="24" spans="1:19" s="17" customFormat="1" ht="11.25" x14ac:dyDescent="0.2">
      <c r="A24" s="56" t="s">
        <v>18</v>
      </c>
      <c r="B24" s="56" t="s">
        <v>121</v>
      </c>
      <c r="C24" s="56" t="s">
        <v>340</v>
      </c>
      <c r="D24" s="50" t="s">
        <v>330</v>
      </c>
      <c r="E24" s="58" t="s">
        <v>280</v>
      </c>
      <c r="F24" s="56" t="s">
        <v>122</v>
      </c>
      <c r="G24" s="57" t="s">
        <v>123</v>
      </c>
      <c r="H24" s="58" t="s">
        <v>124</v>
      </c>
      <c r="I24" s="56" t="s">
        <v>193</v>
      </c>
      <c r="J24" s="56" t="s">
        <v>398</v>
      </c>
      <c r="K24" s="56" t="s">
        <v>305</v>
      </c>
      <c r="L24" s="56" t="s">
        <v>309</v>
      </c>
      <c r="M24" s="56" t="s">
        <v>311</v>
      </c>
    </row>
    <row r="25" spans="1:19" s="17" customFormat="1" ht="11.25" x14ac:dyDescent="0.2">
      <c r="A25" s="56" t="s">
        <v>18</v>
      </c>
      <c r="B25" s="56" t="s">
        <v>125</v>
      </c>
      <c r="C25" s="56" t="s">
        <v>343</v>
      </c>
      <c r="D25" s="50" t="s">
        <v>330</v>
      </c>
      <c r="E25" s="58" t="s">
        <v>281</v>
      </c>
      <c r="F25" s="56" t="s">
        <v>126</v>
      </c>
      <c r="G25" s="57" t="s">
        <v>127</v>
      </c>
      <c r="H25" s="58" t="s">
        <v>128</v>
      </c>
      <c r="I25" s="56" t="s">
        <v>129</v>
      </c>
      <c r="J25" s="56"/>
      <c r="K25" s="56" t="s">
        <v>305</v>
      </c>
      <c r="L25" s="56" t="s">
        <v>309</v>
      </c>
      <c r="M25" s="56" t="s">
        <v>312</v>
      </c>
    </row>
    <row r="26" spans="1:19" s="17" customFormat="1" ht="11.25" x14ac:dyDescent="0.2">
      <c r="A26" s="56" t="s">
        <v>18</v>
      </c>
      <c r="B26" s="56" t="s">
        <v>130</v>
      </c>
      <c r="C26" s="56" t="s">
        <v>342</v>
      </c>
      <c r="D26" s="50" t="s">
        <v>330</v>
      </c>
      <c r="E26" s="58" t="s">
        <v>282</v>
      </c>
      <c r="F26" s="56" t="s">
        <v>131</v>
      </c>
      <c r="G26" s="57" t="s">
        <v>132</v>
      </c>
      <c r="H26" s="58" t="s">
        <v>133</v>
      </c>
      <c r="I26" s="56" t="s">
        <v>134</v>
      </c>
      <c r="J26" s="56" t="s">
        <v>135</v>
      </c>
      <c r="K26" s="56" t="s">
        <v>303</v>
      </c>
      <c r="L26" s="56" t="s">
        <v>308</v>
      </c>
      <c r="M26" s="56" t="s">
        <v>312</v>
      </c>
    </row>
    <row r="27" spans="1:19" s="17" customFormat="1" ht="11.25" x14ac:dyDescent="0.2">
      <c r="A27" s="56" t="s">
        <v>18</v>
      </c>
      <c r="B27" s="56" t="s">
        <v>136</v>
      </c>
      <c r="C27" s="56"/>
      <c r="D27" s="50" t="s">
        <v>330</v>
      </c>
      <c r="E27" s="58" t="s">
        <v>283</v>
      </c>
      <c r="F27" s="56" t="s">
        <v>137</v>
      </c>
      <c r="G27" s="57" t="s">
        <v>138</v>
      </c>
      <c r="H27" s="58" t="s">
        <v>139</v>
      </c>
      <c r="I27" s="56" t="s">
        <v>140</v>
      </c>
      <c r="J27" s="56" t="s">
        <v>389</v>
      </c>
      <c r="K27" s="56" t="s">
        <v>305</v>
      </c>
      <c r="L27" s="56" t="s">
        <v>309</v>
      </c>
      <c r="M27" s="56" t="s">
        <v>312</v>
      </c>
    </row>
    <row r="28" spans="1:19" s="17" customFormat="1" ht="11.25" x14ac:dyDescent="0.2">
      <c r="A28" s="56" t="s">
        <v>18</v>
      </c>
      <c r="B28" s="56" t="s">
        <v>141</v>
      </c>
      <c r="C28" s="56" t="s">
        <v>348</v>
      </c>
      <c r="D28" s="50" t="s">
        <v>330</v>
      </c>
      <c r="E28" s="58" t="s">
        <v>293</v>
      </c>
      <c r="F28" s="56" t="s">
        <v>142</v>
      </c>
      <c r="G28" s="57" t="s">
        <v>143</v>
      </c>
      <c r="H28" s="58" t="s">
        <v>144</v>
      </c>
      <c r="I28" s="56" t="s">
        <v>405</v>
      </c>
      <c r="J28" s="56"/>
      <c r="K28" s="56" t="s">
        <v>305</v>
      </c>
      <c r="L28" s="56" t="s">
        <v>309</v>
      </c>
      <c r="M28" s="56" t="s">
        <v>311</v>
      </c>
    </row>
    <row r="29" spans="1:19" s="17" customFormat="1" ht="11.25" x14ac:dyDescent="0.2">
      <c r="A29" s="56" t="s">
        <v>18</v>
      </c>
      <c r="B29" s="56" t="s">
        <v>146</v>
      </c>
      <c r="C29" s="56" t="s">
        <v>347</v>
      </c>
      <c r="D29" s="50" t="s">
        <v>330</v>
      </c>
      <c r="E29" s="58" t="s">
        <v>280</v>
      </c>
      <c r="F29" s="56" t="s">
        <v>147</v>
      </c>
      <c r="G29" s="57" t="s">
        <v>148</v>
      </c>
      <c r="H29" s="58" t="s">
        <v>149</v>
      </c>
      <c r="I29" s="56" t="s">
        <v>150</v>
      </c>
      <c r="J29" s="56"/>
      <c r="K29" s="56" t="s">
        <v>305</v>
      </c>
      <c r="L29" s="56" t="s">
        <v>309</v>
      </c>
      <c r="M29" s="56" t="s">
        <v>312</v>
      </c>
    </row>
    <row r="30" spans="1:19" s="17" customFormat="1" ht="11.25" x14ac:dyDescent="0.2">
      <c r="A30" s="56" t="s">
        <v>18</v>
      </c>
      <c r="B30" s="56" t="s">
        <v>151</v>
      </c>
      <c r="C30" s="56"/>
      <c r="D30" s="50" t="s">
        <v>330</v>
      </c>
      <c r="E30" s="58" t="s">
        <v>152</v>
      </c>
      <c r="F30" s="56" t="s">
        <v>153</v>
      </c>
      <c r="G30" s="57" t="s">
        <v>154</v>
      </c>
      <c r="H30" s="58" t="s">
        <v>155</v>
      </c>
      <c r="I30" s="56" t="s">
        <v>406</v>
      </c>
      <c r="J30" s="56"/>
      <c r="K30" s="56" t="s">
        <v>303</v>
      </c>
      <c r="L30" s="56" t="s">
        <v>309</v>
      </c>
      <c r="M30" s="56" t="s">
        <v>312</v>
      </c>
    </row>
    <row r="31" spans="1:19" s="17" customFormat="1" ht="11.25" x14ac:dyDescent="0.2">
      <c r="A31" s="56" t="s">
        <v>18</v>
      </c>
      <c r="B31" s="56" t="s">
        <v>156</v>
      </c>
      <c r="C31" s="56"/>
      <c r="D31" s="50" t="s">
        <v>330</v>
      </c>
      <c r="E31" s="58" t="s">
        <v>284</v>
      </c>
      <c r="F31" s="56" t="s">
        <v>157</v>
      </c>
      <c r="G31" s="57" t="s">
        <v>158</v>
      </c>
      <c r="H31" s="58" t="s">
        <v>159</v>
      </c>
      <c r="I31" s="56" t="s">
        <v>407</v>
      </c>
      <c r="J31" s="56"/>
      <c r="K31" s="56" t="s">
        <v>305</v>
      </c>
      <c r="L31" s="56" t="s">
        <v>309</v>
      </c>
      <c r="M31" s="56" t="s">
        <v>311</v>
      </c>
    </row>
    <row r="32" spans="1:19" s="17" customFormat="1" ht="11.25" x14ac:dyDescent="0.2">
      <c r="A32" s="56" t="s">
        <v>18</v>
      </c>
      <c r="B32" s="56" t="s">
        <v>160</v>
      </c>
      <c r="C32" s="56"/>
      <c r="D32" s="50" t="s">
        <v>330</v>
      </c>
      <c r="E32" s="58" t="s">
        <v>294</v>
      </c>
      <c r="F32" s="56" t="s">
        <v>161</v>
      </c>
      <c r="G32" s="57" t="s">
        <v>162</v>
      </c>
      <c r="H32" s="58" t="s">
        <v>163</v>
      </c>
      <c r="I32" s="56" t="s">
        <v>395</v>
      </c>
      <c r="J32" s="56"/>
      <c r="K32" s="56" t="s">
        <v>305</v>
      </c>
      <c r="L32" s="56" t="s">
        <v>309</v>
      </c>
      <c r="M32" s="56" t="s">
        <v>312</v>
      </c>
    </row>
    <row r="33" spans="1:13" s="17" customFormat="1" ht="11.25" x14ac:dyDescent="0.2">
      <c r="A33" s="56" t="s">
        <v>18</v>
      </c>
      <c r="B33" s="56" t="s">
        <v>165</v>
      </c>
      <c r="C33" s="56"/>
      <c r="D33" s="50" t="s">
        <v>330</v>
      </c>
      <c r="E33" s="58" t="s">
        <v>285</v>
      </c>
      <c r="F33" s="56" t="s">
        <v>166</v>
      </c>
      <c r="G33" s="57" t="s">
        <v>167</v>
      </c>
      <c r="H33" s="58" t="s">
        <v>168</v>
      </c>
      <c r="I33" s="56" t="s">
        <v>145</v>
      </c>
      <c r="J33" s="56" t="s">
        <v>248</v>
      </c>
      <c r="K33" s="56" t="s">
        <v>305</v>
      </c>
      <c r="L33" s="56" t="s">
        <v>309</v>
      </c>
      <c r="M33" s="56" t="s">
        <v>312</v>
      </c>
    </row>
    <row r="34" spans="1:13" s="17" customFormat="1" ht="11.25" x14ac:dyDescent="0.2">
      <c r="A34" s="56" t="s">
        <v>18</v>
      </c>
      <c r="B34" s="56" t="s">
        <v>170</v>
      </c>
      <c r="C34" s="56" t="s">
        <v>341</v>
      </c>
      <c r="D34" s="50" t="s">
        <v>330</v>
      </c>
      <c r="E34" s="58" t="s">
        <v>286</v>
      </c>
      <c r="F34" s="56" t="s">
        <v>171</v>
      </c>
      <c r="G34" s="57" t="s">
        <v>172</v>
      </c>
      <c r="H34" s="58" t="s">
        <v>173</v>
      </c>
      <c r="I34" s="56" t="s">
        <v>174</v>
      </c>
      <c r="J34" s="56" t="s">
        <v>396</v>
      </c>
      <c r="K34" s="56" t="s">
        <v>303</v>
      </c>
      <c r="L34" s="56" t="s">
        <v>309</v>
      </c>
      <c r="M34" s="56" t="s">
        <v>311</v>
      </c>
    </row>
    <row r="35" spans="1:13" s="17" customFormat="1" ht="11.25" x14ac:dyDescent="0.2">
      <c r="A35" s="56" t="s">
        <v>18</v>
      </c>
      <c r="B35" s="56" t="s">
        <v>194</v>
      </c>
      <c r="C35" s="56"/>
      <c r="D35" s="57" t="s">
        <v>331</v>
      </c>
      <c r="E35" s="58" t="s">
        <v>295</v>
      </c>
      <c r="F35" s="56" t="s">
        <v>195</v>
      </c>
      <c r="G35" s="57" t="s">
        <v>196</v>
      </c>
      <c r="H35" s="58" t="s">
        <v>197</v>
      </c>
      <c r="I35" s="56" t="s">
        <v>198</v>
      </c>
      <c r="J35" s="56" t="s">
        <v>408</v>
      </c>
      <c r="K35" s="56" t="s">
        <v>305</v>
      </c>
      <c r="L35" s="56" t="s">
        <v>309</v>
      </c>
      <c r="M35" s="56" t="s">
        <v>312</v>
      </c>
    </row>
    <row r="36" spans="1:13" s="17" customFormat="1" ht="11.25" x14ac:dyDescent="0.2">
      <c r="A36" s="56" t="s">
        <v>18</v>
      </c>
      <c r="B36" s="56" t="s">
        <v>175</v>
      </c>
      <c r="C36" s="56" t="s">
        <v>346</v>
      </c>
      <c r="D36" s="50" t="s">
        <v>330</v>
      </c>
      <c r="E36" s="58" t="s">
        <v>287</v>
      </c>
      <c r="F36" s="56" t="s">
        <v>176</v>
      </c>
      <c r="G36" s="57" t="s">
        <v>177</v>
      </c>
      <c r="H36" s="58" t="s">
        <v>178</v>
      </c>
      <c r="I36" s="56" t="s">
        <v>409</v>
      </c>
      <c r="J36" s="56"/>
      <c r="K36" s="56" t="s">
        <v>303</v>
      </c>
      <c r="L36" s="56" t="s">
        <v>309</v>
      </c>
      <c r="M36" s="56" t="s">
        <v>311</v>
      </c>
    </row>
    <row r="37" spans="1:13" s="17" customFormat="1" ht="11.25" x14ac:dyDescent="0.2">
      <c r="A37" s="56" t="s">
        <v>18</v>
      </c>
      <c r="B37" s="56" t="s">
        <v>179</v>
      </c>
      <c r="C37" s="56" t="s">
        <v>344</v>
      </c>
      <c r="D37" s="50" t="s">
        <v>330</v>
      </c>
      <c r="E37" s="58" t="s">
        <v>288</v>
      </c>
      <c r="F37" s="56" t="s">
        <v>180</v>
      </c>
      <c r="G37" s="57" t="s">
        <v>181</v>
      </c>
      <c r="H37" s="58" t="s">
        <v>182</v>
      </c>
      <c r="I37" s="56" t="s">
        <v>410</v>
      </c>
      <c r="J37" s="56" t="s">
        <v>397</v>
      </c>
      <c r="K37" s="56" t="s">
        <v>305</v>
      </c>
      <c r="L37" s="56" t="s">
        <v>309</v>
      </c>
      <c r="M37" s="56" t="s">
        <v>312</v>
      </c>
    </row>
    <row r="38" spans="1:13" s="17" customFormat="1" ht="11.25" x14ac:dyDescent="0.2">
      <c r="A38" s="56" t="s">
        <v>18</v>
      </c>
      <c r="B38" s="56" t="s">
        <v>183</v>
      </c>
      <c r="C38" s="56"/>
      <c r="D38" s="50" t="s">
        <v>330</v>
      </c>
      <c r="E38" s="58" t="s">
        <v>289</v>
      </c>
      <c r="F38" s="56" t="s">
        <v>184</v>
      </c>
      <c r="G38" s="57" t="s">
        <v>185</v>
      </c>
      <c r="H38" s="58" t="s">
        <v>186</v>
      </c>
      <c r="I38" s="56" t="s">
        <v>187</v>
      </c>
      <c r="J38" s="56" t="s">
        <v>411</v>
      </c>
      <c r="K38" s="56" t="s">
        <v>305</v>
      </c>
      <c r="L38" s="56" t="s">
        <v>309</v>
      </c>
      <c r="M38" s="56" t="s">
        <v>312</v>
      </c>
    </row>
    <row r="39" spans="1:13" s="17" customFormat="1" ht="11.25" x14ac:dyDescent="0.2">
      <c r="A39" s="56" t="s">
        <v>18</v>
      </c>
      <c r="B39" s="56" t="s">
        <v>188</v>
      </c>
      <c r="C39" s="56" t="s">
        <v>345</v>
      </c>
      <c r="D39" s="50" t="s">
        <v>330</v>
      </c>
      <c r="E39" s="58" t="s">
        <v>189</v>
      </c>
      <c r="F39" s="56" t="s">
        <v>190</v>
      </c>
      <c r="G39" s="57" t="s">
        <v>191</v>
      </c>
      <c r="H39" s="58" t="s">
        <v>192</v>
      </c>
      <c r="I39" s="56" t="s">
        <v>164</v>
      </c>
      <c r="J39" s="56" t="s">
        <v>390</v>
      </c>
      <c r="K39" s="56" t="s">
        <v>305</v>
      </c>
      <c r="L39" s="56" t="s">
        <v>309</v>
      </c>
      <c r="M39" s="56" t="s">
        <v>312</v>
      </c>
    </row>
    <row r="40" spans="1:13" s="17" customFormat="1" ht="11.25" x14ac:dyDescent="0.2">
      <c r="A40" s="56"/>
      <c r="B40" s="49"/>
      <c r="C40" s="50"/>
      <c r="D40" s="51"/>
      <c r="E40" s="49"/>
      <c r="F40" s="50"/>
      <c r="G40" s="51"/>
      <c r="H40" s="49"/>
      <c r="I40" s="49"/>
      <c r="J40" s="55"/>
    </row>
    <row r="41" spans="1:13" s="17" customFormat="1" ht="11.25" x14ac:dyDescent="0.2">
      <c r="B41" s="49"/>
      <c r="C41" s="50"/>
      <c r="D41" s="51"/>
      <c r="E41" s="49"/>
      <c r="F41" s="50"/>
      <c r="G41" s="51"/>
      <c r="H41" s="49"/>
      <c r="I41" s="49"/>
      <c r="J41" s="55"/>
    </row>
    <row r="42" spans="1:13" s="17" customFormat="1" ht="11.25" x14ac:dyDescent="0.2"/>
    <row r="43" spans="1:13" s="17" customFormat="1" ht="11.25" x14ac:dyDescent="0.2"/>
    <row r="44" spans="1:13" s="17" customFormat="1" ht="11.25" x14ac:dyDescent="0.2"/>
    <row r="45" spans="1:13" x14ac:dyDescent="0.2">
      <c r="A45" s="17"/>
    </row>
  </sheetData>
  <pageMargins left="0.78740157480314965" right="0.78740157480314965" top="0.98425196850393704" bottom="0.98425196850393704" header="0.51181102362204722" footer="0.51181102362204722"/>
  <pageSetup paperSize="9" scale="49" orientation="portrait" r:id="rId1"/>
  <headerFooter alignWithMargins="0">
    <oddHeader xml:space="preserve">&amp;LL'académie de Corse en chiffres
Edition 2020
</oddHeader>
    <oddFooter>&amp;CRectorat de Corse
Division de la Prospective et des Statistiques Académiques&amp;R&amp;P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topLeftCell="J1" workbookViewId="0">
      <selection activeCell="N16" sqref="N16"/>
    </sheetView>
  </sheetViews>
  <sheetFormatPr baseColWidth="10" defaultRowHeight="12.75" x14ac:dyDescent="0.2"/>
  <cols>
    <col min="1" max="1" width="13.28515625" style="8" customWidth="1"/>
    <col min="2" max="2" width="11.42578125" style="8"/>
    <col min="3" max="4" width="15.7109375" style="8" customWidth="1"/>
    <col min="5" max="5" width="12" style="8" bestFit="1" customWidth="1"/>
    <col min="6" max="6" width="9.140625" style="8" bestFit="1" customWidth="1"/>
    <col min="7" max="7" width="19" style="8" bestFit="1" customWidth="1"/>
    <col min="8" max="8" width="42.7109375" style="8" bestFit="1" customWidth="1"/>
    <col min="9" max="9" width="8.5703125" style="8" bestFit="1" customWidth="1"/>
    <col min="10" max="10" width="20.140625" style="8" bestFit="1" customWidth="1"/>
    <col min="11" max="11" width="24.42578125" style="8" bestFit="1" customWidth="1"/>
    <col min="12" max="12" width="22.42578125" style="8" customWidth="1"/>
    <col min="13" max="13" width="16.5703125" style="8" bestFit="1" customWidth="1"/>
    <col min="14" max="16384" width="11.42578125" style="8"/>
  </cols>
  <sheetData>
    <row r="1" spans="1:13" ht="17.25" thickBot="1" x14ac:dyDescent="0.25">
      <c r="A1" s="23" t="str">
        <f>'2.02 Notice'!A9</f>
        <v>2.02 Les collèges et les lycées de l'académie</v>
      </c>
    </row>
    <row r="2" spans="1:13" ht="13.5" thickTop="1" x14ac:dyDescent="0.2"/>
    <row r="3" spans="1:13" ht="15" x14ac:dyDescent="0.2">
      <c r="A3" s="64" t="str">
        <f>'2.02 Notice'!A18</f>
        <v>[3] Coordonnées des lycées et de l'EREA, bassin de formation, SEP/SEGT</v>
      </c>
    </row>
    <row r="4" spans="1:13" x14ac:dyDescent="0.2">
      <c r="A4" s="17"/>
    </row>
    <row r="5" spans="1:13" s="17" customFormat="1" ht="11.25" x14ac:dyDescent="0.2">
      <c r="A5" s="53" t="s">
        <v>266</v>
      </c>
    </row>
    <row r="6" spans="1:13" s="17" customFormat="1" ht="11.25" x14ac:dyDescent="0.2">
      <c r="A6" s="53" t="s">
        <v>120</v>
      </c>
    </row>
    <row r="7" spans="1:13" s="17" customFormat="1" ht="11.25" x14ac:dyDescent="0.2">
      <c r="B7" s="56"/>
      <c r="C7" s="55"/>
      <c r="D7" s="55"/>
      <c r="E7" s="56"/>
      <c r="F7" s="56"/>
      <c r="G7" s="56"/>
      <c r="H7" s="56"/>
      <c r="I7" s="56"/>
    </row>
    <row r="8" spans="1:13" s="16" customFormat="1" ht="45" x14ac:dyDescent="0.2">
      <c r="A8" s="59" t="s">
        <v>267</v>
      </c>
      <c r="B8" s="59" t="s">
        <v>38</v>
      </c>
      <c r="C8" s="63" t="s">
        <v>355</v>
      </c>
      <c r="D8" s="63" t="s">
        <v>356</v>
      </c>
      <c r="E8" s="59" t="s">
        <v>296</v>
      </c>
      <c r="F8" s="59" t="s">
        <v>314</v>
      </c>
      <c r="G8" s="59" t="s">
        <v>39</v>
      </c>
      <c r="H8" s="59" t="s">
        <v>40</v>
      </c>
      <c r="I8" s="59" t="s">
        <v>41</v>
      </c>
      <c r="J8" s="59" t="s">
        <v>42</v>
      </c>
      <c r="K8" s="59" t="s">
        <v>297</v>
      </c>
      <c r="L8" s="59" t="s">
        <v>298</v>
      </c>
      <c r="M8" s="63" t="s">
        <v>302</v>
      </c>
    </row>
    <row r="9" spans="1:13" s="17" customFormat="1" ht="11.25" x14ac:dyDescent="0.2">
      <c r="A9" s="60" t="s">
        <v>17</v>
      </c>
      <c r="B9" s="49" t="s">
        <v>199</v>
      </c>
      <c r="C9" s="57"/>
      <c r="D9" s="57"/>
      <c r="E9" s="50" t="s">
        <v>330</v>
      </c>
      <c r="F9" s="50" t="s">
        <v>30</v>
      </c>
      <c r="G9" s="49" t="s">
        <v>269</v>
      </c>
      <c r="H9" s="49" t="s">
        <v>200</v>
      </c>
      <c r="I9" s="50" t="s">
        <v>51</v>
      </c>
      <c r="J9" s="51" t="s">
        <v>201</v>
      </c>
      <c r="K9" s="61" t="s">
        <v>100</v>
      </c>
      <c r="L9" s="61" t="s">
        <v>101</v>
      </c>
      <c r="M9" s="56" t="s">
        <v>307</v>
      </c>
    </row>
    <row r="10" spans="1:13" s="17" customFormat="1" ht="11.25" x14ac:dyDescent="0.2">
      <c r="A10" s="60" t="s">
        <v>17</v>
      </c>
      <c r="B10" s="49" t="s">
        <v>203</v>
      </c>
      <c r="C10" s="57"/>
      <c r="D10" s="57"/>
      <c r="E10" s="50" t="s">
        <v>330</v>
      </c>
      <c r="F10" s="50" t="s">
        <v>30</v>
      </c>
      <c r="G10" s="49" t="s">
        <v>270</v>
      </c>
      <c r="H10" s="49" t="s">
        <v>204</v>
      </c>
      <c r="I10" s="50" t="s">
        <v>205</v>
      </c>
      <c r="J10" s="51" t="s">
        <v>206</v>
      </c>
      <c r="K10" s="49" t="s">
        <v>53</v>
      </c>
      <c r="L10" s="49" t="s">
        <v>207</v>
      </c>
      <c r="M10" s="56" t="s">
        <v>307</v>
      </c>
    </row>
    <row r="11" spans="1:13" s="17" customFormat="1" ht="11.25" x14ac:dyDescent="0.2">
      <c r="A11" s="60" t="s">
        <v>17</v>
      </c>
      <c r="B11" s="49" t="s">
        <v>208</v>
      </c>
      <c r="C11" s="57"/>
      <c r="D11" s="57"/>
      <c r="E11" s="50" t="s">
        <v>330</v>
      </c>
      <c r="F11" s="50" t="s">
        <v>31</v>
      </c>
      <c r="G11" s="49" t="s">
        <v>315</v>
      </c>
      <c r="H11" s="49" t="s">
        <v>209</v>
      </c>
      <c r="I11" s="50" t="s">
        <v>210</v>
      </c>
      <c r="J11" s="62" t="s">
        <v>211</v>
      </c>
      <c r="K11" s="49" t="s">
        <v>212</v>
      </c>
      <c r="L11" s="49" t="s">
        <v>223</v>
      </c>
      <c r="M11" s="56" t="s">
        <v>307</v>
      </c>
    </row>
    <row r="12" spans="1:13" s="17" customFormat="1" ht="11.25" x14ac:dyDescent="0.2">
      <c r="A12" s="60" t="s">
        <v>17</v>
      </c>
      <c r="B12" s="49" t="s">
        <v>214</v>
      </c>
      <c r="C12" s="57"/>
      <c r="D12" s="57" t="s">
        <v>354</v>
      </c>
      <c r="E12" s="50" t="s">
        <v>330</v>
      </c>
      <c r="F12" s="50" t="s">
        <v>31</v>
      </c>
      <c r="G12" s="49" t="s">
        <v>316</v>
      </c>
      <c r="H12" s="49" t="s">
        <v>215</v>
      </c>
      <c r="I12" s="50" t="s">
        <v>216</v>
      </c>
      <c r="J12" s="62" t="s">
        <v>217</v>
      </c>
      <c r="K12" s="49" t="s">
        <v>218</v>
      </c>
      <c r="L12" s="49" t="s">
        <v>412</v>
      </c>
      <c r="M12" s="56" t="s">
        <v>307</v>
      </c>
    </row>
    <row r="13" spans="1:13" s="17" customFormat="1" ht="11.25" x14ac:dyDescent="0.2">
      <c r="A13" s="60" t="s">
        <v>17</v>
      </c>
      <c r="B13" s="49" t="s">
        <v>219</v>
      </c>
      <c r="C13" s="57" t="s">
        <v>352</v>
      </c>
      <c r="D13" s="57"/>
      <c r="E13" s="50" t="s">
        <v>330</v>
      </c>
      <c r="F13" s="50" t="s">
        <v>32</v>
      </c>
      <c r="G13" s="49" t="s">
        <v>276</v>
      </c>
      <c r="H13" s="49" t="s">
        <v>220</v>
      </c>
      <c r="I13" s="50" t="s">
        <v>89</v>
      </c>
      <c r="J13" s="62" t="s">
        <v>221</v>
      </c>
      <c r="K13" s="49" t="s">
        <v>222</v>
      </c>
      <c r="L13" s="49" t="s">
        <v>391</v>
      </c>
      <c r="M13" s="56" t="s">
        <v>310</v>
      </c>
    </row>
    <row r="14" spans="1:13" s="17" customFormat="1" ht="11.25" x14ac:dyDescent="0.2">
      <c r="A14" s="60" t="s">
        <v>17</v>
      </c>
      <c r="B14" s="49" t="s">
        <v>224</v>
      </c>
      <c r="C14" s="57" t="s">
        <v>351</v>
      </c>
      <c r="D14" s="57"/>
      <c r="E14" s="50" t="s">
        <v>330</v>
      </c>
      <c r="F14" s="50" t="s">
        <v>32</v>
      </c>
      <c r="G14" s="49" t="s">
        <v>317</v>
      </c>
      <c r="H14" s="49" t="s">
        <v>69</v>
      </c>
      <c r="I14" s="50" t="s">
        <v>225</v>
      </c>
      <c r="J14" s="62" t="s">
        <v>226</v>
      </c>
      <c r="K14" s="49" t="s">
        <v>227</v>
      </c>
      <c r="L14" s="49" t="s">
        <v>413</v>
      </c>
      <c r="M14" s="56" t="s">
        <v>310</v>
      </c>
    </row>
    <row r="15" spans="1:13" s="17" customFormat="1" ht="11.25" x14ac:dyDescent="0.2">
      <c r="A15" s="60" t="s">
        <v>17</v>
      </c>
      <c r="B15" s="56" t="s">
        <v>328</v>
      </c>
      <c r="C15" s="57"/>
      <c r="D15" s="57"/>
      <c r="E15" s="50" t="s">
        <v>333</v>
      </c>
      <c r="F15" s="57" t="s">
        <v>327</v>
      </c>
      <c r="G15" s="56" t="s">
        <v>329</v>
      </c>
      <c r="H15" s="56" t="s">
        <v>359</v>
      </c>
      <c r="I15" s="57" t="s">
        <v>361</v>
      </c>
      <c r="J15" s="58" t="s">
        <v>360</v>
      </c>
      <c r="K15" s="56" t="s">
        <v>363</v>
      </c>
      <c r="L15" s="56" t="s">
        <v>364</v>
      </c>
      <c r="M15" s="56"/>
    </row>
    <row r="16" spans="1:13" s="17" customFormat="1" ht="11.25" x14ac:dyDescent="0.2">
      <c r="A16" s="60" t="s">
        <v>17</v>
      </c>
      <c r="B16" s="49" t="s">
        <v>228</v>
      </c>
      <c r="C16" s="57"/>
      <c r="D16" s="57"/>
      <c r="E16" s="50" t="s">
        <v>330</v>
      </c>
      <c r="F16" s="50" t="s">
        <v>33</v>
      </c>
      <c r="G16" s="49" t="s">
        <v>33</v>
      </c>
      <c r="H16" s="49" t="s">
        <v>229</v>
      </c>
      <c r="I16" s="50" t="s">
        <v>230</v>
      </c>
      <c r="J16" s="62" t="s">
        <v>231</v>
      </c>
      <c r="K16" s="49" t="s">
        <v>414</v>
      </c>
      <c r="L16" s="49"/>
      <c r="M16" s="56" t="s">
        <v>307</v>
      </c>
    </row>
    <row r="17" spans="1:13" s="17" customFormat="1" ht="11.25" x14ac:dyDescent="0.2">
      <c r="A17" s="60" t="s">
        <v>17</v>
      </c>
      <c r="B17" s="49" t="s">
        <v>233</v>
      </c>
      <c r="C17" s="57"/>
      <c r="D17" s="57"/>
      <c r="E17" s="50" t="s">
        <v>331</v>
      </c>
      <c r="F17" s="50" t="s">
        <v>299</v>
      </c>
      <c r="G17" s="49" t="s">
        <v>318</v>
      </c>
      <c r="H17" s="49" t="s">
        <v>116</v>
      </c>
      <c r="I17" s="50" t="s">
        <v>117</v>
      </c>
      <c r="J17" s="51" t="s">
        <v>118</v>
      </c>
      <c r="K17" s="49" t="s">
        <v>362</v>
      </c>
      <c r="L17" s="49"/>
      <c r="M17" s="56" t="s">
        <v>307</v>
      </c>
    </row>
    <row r="18" spans="1:13" s="17" customFormat="1" ht="11.25" x14ac:dyDescent="0.2">
      <c r="A18" s="60" t="s">
        <v>18</v>
      </c>
      <c r="B18" s="49" t="s">
        <v>234</v>
      </c>
      <c r="C18" s="57"/>
      <c r="D18" s="57"/>
      <c r="E18" s="50" t="s">
        <v>330</v>
      </c>
      <c r="F18" s="50" t="s">
        <v>30</v>
      </c>
      <c r="G18" s="49" t="s">
        <v>319</v>
      </c>
      <c r="H18" s="49" t="s">
        <v>235</v>
      </c>
      <c r="I18" s="50" t="s">
        <v>236</v>
      </c>
      <c r="J18" s="51" t="s">
        <v>237</v>
      </c>
      <c r="K18" s="49" t="s">
        <v>238</v>
      </c>
      <c r="L18" s="49" t="s">
        <v>239</v>
      </c>
      <c r="M18" s="56" t="s">
        <v>312</v>
      </c>
    </row>
    <row r="19" spans="1:13" s="17" customFormat="1" ht="11.25" x14ac:dyDescent="0.2">
      <c r="A19" s="60" t="s">
        <v>18</v>
      </c>
      <c r="B19" s="49" t="s">
        <v>240</v>
      </c>
      <c r="C19" s="57"/>
      <c r="D19" s="57" t="s">
        <v>353</v>
      </c>
      <c r="E19" s="50" t="s">
        <v>330</v>
      </c>
      <c r="F19" s="50" t="s">
        <v>31</v>
      </c>
      <c r="G19" s="49" t="s">
        <v>320</v>
      </c>
      <c r="H19" s="49" t="s">
        <v>241</v>
      </c>
      <c r="I19" s="50" t="s">
        <v>242</v>
      </c>
      <c r="J19" s="51" t="s">
        <v>243</v>
      </c>
      <c r="K19" s="49" t="s">
        <v>244</v>
      </c>
      <c r="L19" s="49" t="s">
        <v>415</v>
      </c>
      <c r="M19" s="56" t="s">
        <v>312</v>
      </c>
    </row>
    <row r="20" spans="1:13" s="17" customFormat="1" ht="11.25" x14ac:dyDescent="0.2">
      <c r="A20" s="60" t="s">
        <v>18</v>
      </c>
      <c r="B20" s="49" t="s">
        <v>245</v>
      </c>
      <c r="C20" s="57"/>
      <c r="D20" s="57"/>
      <c r="E20" s="50" t="s">
        <v>330</v>
      </c>
      <c r="F20" s="50" t="s">
        <v>30</v>
      </c>
      <c r="G20" s="49" t="s">
        <v>280</v>
      </c>
      <c r="H20" s="49" t="s">
        <v>122</v>
      </c>
      <c r="I20" s="50" t="s">
        <v>246</v>
      </c>
      <c r="J20" s="51" t="s">
        <v>247</v>
      </c>
      <c r="K20" s="49" t="s">
        <v>193</v>
      </c>
      <c r="L20" s="49" t="s">
        <v>398</v>
      </c>
      <c r="M20" s="56" t="s">
        <v>313</v>
      </c>
    </row>
    <row r="21" spans="1:13" s="17" customFormat="1" ht="11.25" x14ac:dyDescent="0.2">
      <c r="A21" s="60" t="s">
        <v>18</v>
      </c>
      <c r="B21" s="49" t="s">
        <v>264</v>
      </c>
      <c r="C21" s="56"/>
      <c r="D21" s="56"/>
      <c r="E21" s="50" t="s">
        <v>331</v>
      </c>
      <c r="F21" s="50" t="s">
        <v>299</v>
      </c>
      <c r="G21" s="49" t="s">
        <v>295</v>
      </c>
      <c r="H21" s="49" t="s">
        <v>265</v>
      </c>
      <c r="I21" s="50" t="s">
        <v>196</v>
      </c>
      <c r="J21" s="51" t="s">
        <v>197</v>
      </c>
      <c r="K21" s="49" t="s">
        <v>198</v>
      </c>
      <c r="L21" s="49"/>
      <c r="M21" s="56" t="s">
        <v>312</v>
      </c>
    </row>
    <row r="22" spans="1:13" s="17" customFormat="1" ht="11.25" x14ac:dyDescent="0.2">
      <c r="A22" s="60" t="s">
        <v>18</v>
      </c>
      <c r="B22" s="49" t="s">
        <v>249</v>
      </c>
      <c r="C22" s="57"/>
      <c r="D22" s="57"/>
      <c r="E22" s="50" t="s">
        <v>330</v>
      </c>
      <c r="F22" s="50" t="s">
        <v>31</v>
      </c>
      <c r="G22" s="49" t="s">
        <v>274</v>
      </c>
      <c r="H22" s="49" t="s">
        <v>250</v>
      </c>
      <c r="I22" s="50" t="s">
        <v>251</v>
      </c>
      <c r="J22" s="51" t="s">
        <v>252</v>
      </c>
      <c r="K22" s="49" t="s">
        <v>169</v>
      </c>
      <c r="L22" s="49" t="s">
        <v>392</v>
      </c>
      <c r="M22" s="56" t="s">
        <v>312</v>
      </c>
    </row>
    <row r="23" spans="1:13" s="17" customFormat="1" ht="11.25" x14ac:dyDescent="0.2">
      <c r="A23" s="60" t="s">
        <v>18</v>
      </c>
      <c r="B23" s="56" t="s">
        <v>332</v>
      </c>
      <c r="C23" s="57"/>
      <c r="D23" s="57"/>
      <c r="E23" s="50" t="s">
        <v>333</v>
      </c>
      <c r="F23" s="57" t="s">
        <v>334</v>
      </c>
      <c r="G23" s="56" t="s">
        <v>366</v>
      </c>
      <c r="H23" s="56" t="s">
        <v>365</v>
      </c>
      <c r="I23" s="57" t="s">
        <v>367</v>
      </c>
      <c r="J23" s="58" t="s">
        <v>368</v>
      </c>
      <c r="K23" s="56" t="s">
        <v>369</v>
      </c>
      <c r="L23" s="56"/>
      <c r="M23" s="56"/>
    </row>
    <row r="24" spans="1:13" s="17" customFormat="1" ht="11.25" x14ac:dyDescent="0.2">
      <c r="A24" s="60" t="s">
        <v>18</v>
      </c>
      <c r="B24" s="49" t="s">
        <v>254</v>
      </c>
      <c r="C24" s="57" t="s">
        <v>349</v>
      </c>
      <c r="D24" s="57"/>
      <c r="E24" s="50" t="s">
        <v>330</v>
      </c>
      <c r="F24" s="50" t="s">
        <v>32</v>
      </c>
      <c r="G24" s="49" t="s">
        <v>321</v>
      </c>
      <c r="H24" s="49" t="s">
        <v>255</v>
      </c>
      <c r="I24" s="50" t="s">
        <v>256</v>
      </c>
      <c r="J24" s="51" t="s">
        <v>257</v>
      </c>
      <c r="K24" s="49" t="s">
        <v>253</v>
      </c>
      <c r="L24" s="49" t="s">
        <v>416</v>
      </c>
      <c r="M24" s="56" t="s">
        <v>312</v>
      </c>
    </row>
    <row r="25" spans="1:13" s="17" customFormat="1" ht="11.25" x14ac:dyDescent="0.2">
      <c r="A25" s="60" t="s">
        <v>18</v>
      </c>
      <c r="B25" s="49" t="s">
        <v>258</v>
      </c>
      <c r="C25" s="57"/>
      <c r="D25" s="57"/>
      <c r="E25" s="50" t="s">
        <v>330</v>
      </c>
      <c r="F25" s="50" t="s">
        <v>30</v>
      </c>
      <c r="G25" s="49" t="s">
        <v>322</v>
      </c>
      <c r="H25" s="49" t="s">
        <v>241</v>
      </c>
      <c r="I25" s="50" t="s">
        <v>242</v>
      </c>
      <c r="J25" s="51" t="s">
        <v>259</v>
      </c>
      <c r="K25" s="49" t="s">
        <v>244</v>
      </c>
      <c r="L25" s="49" t="s">
        <v>399</v>
      </c>
      <c r="M25" s="56" t="s">
        <v>312</v>
      </c>
    </row>
    <row r="26" spans="1:13" s="17" customFormat="1" ht="11.25" x14ac:dyDescent="0.2">
      <c r="A26" s="60" t="s">
        <v>18</v>
      </c>
      <c r="B26" s="56" t="s">
        <v>324</v>
      </c>
      <c r="C26" s="56"/>
      <c r="D26" s="56"/>
      <c r="E26" s="50" t="s">
        <v>333</v>
      </c>
      <c r="F26" s="57" t="s">
        <v>325</v>
      </c>
      <c r="G26" s="56" t="s">
        <v>326</v>
      </c>
      <c r="H26" s="56" t="s">
        <v>370</v>
      </c>
      <c r="I26" s="57" t="s">
        <v>371</v>
      </c>
      <c r="J26" s="58" t="s">
        <v>372</v>
      </c>
      <c r="K26" s="56" t="s">
        <v>373</v>
      </c>
      <c r="L26" s="56"/>
      <c r="M26" s="56"/>
    </row>
    <row r="27" spans="1:13" s="17" customFormat="1" ht="11.25" x14ac:dyDescent="0.2">
      <c r="A27" s="60" t="s">
        <v>18</v>
      </c>
      <c r="B27" s="49" t="s">
        <v>260</v>
      </c>
      <c r="C27" s="57" t="s">
        <v>350</v>
      </c>
      <c r="D27" s="57"/>
      <c r="E27" s="50" t="s">
        <v>330</v>
      </c>
      <c r="F27" s="50" t="s">
        <v>32</v>
      </c>
      <c r="G27" s="49" t="s">
        <v>323</v>
      </c>
      <c r="H27" s="49" t="s">
        <v>300</v>
      </c>
      <c r="I27" s="50" t="s">
        <v>261</v>
      </c>
      <c r="J27" s="51" t="s">
        <v>262</v>
      </c>
      <c r="K27" s="49" t="s">
        <v>174</v>
      </c>
      <c r="L27" s="49" t="s">
        <v>263</v>
      </c>
      <c r="M27" s="56" t="s">
        <v>313</v>
      </c>
    </row>
    <row r="28" spans="1:13" s="17" customFormat="1" ht="11.25" x14ac:dyDescent="0.2"/>
    <row r="29" spans="1:13" s="17" customFormat="1" ht="11.25" x14ac:dyDescent="0.2"/>
    <row r="30" spans="1:13" s="17" customFormat="1" ht="11.25" x14ac:dyDescent="0.2"/>
    <row r="31" spans="1:13" s="17" customFormat="1" ht="11.25" x14ac:dyDescent="0.2"/>
    <row r="32" spans="1:13" s="17" customFormat="1" ht="11.25" x14ac:dyDescent="0.2"/>
    <row r="33" spans="1:11" s="17" customFormat="1" ht="11.25" x14ac:dyDescent="0.2"/>
    <row r="34" spans="1:11" s="17" customFormat="1" ht="11.25" x14ac:dyDescent="0.2"/>
    <row r="35" spans="1:11" s="17" customFormat="1" ht="11.25" x14ac:dyDescent="0.2"/>
    <row r="36" spans="1:11" s="17" customFormat="1" ht="11.25" x14ac:dyDescent="0.2"/>
    <row r="37" spans="1:11" s="17" customFormat="1" ht="11.25" x14ac:dyDescent="0.2"/>
    <row r="38" spans="1:11" s="17" customFormat="1" ht="11.25" x14ac:dyDescent="0.2"/>
    <row r="39" spans="1:11" s="17" customFormat="1" ht="11.25" x14ac:dyDescent="0.2"/>
    <row r="40" spans="1:11" s="17" customFormat="1" ht="11.25" x14ac:dyDescent="0.2"/>
    <row r="41" spans="1:11" s="17" customFormat="1" ht="11.25" x14ac:dyDescent="0.2"/>
    <row r="42" spans="1:11" s="17" customFormat="1" ht="11.25" x14ac:dyDescent="0.2"/>
    <row r="43" spans="1:11" s="17" customFormat="1" ht="11.25" x14ac:dyDescent="0.2"/>
    <row r="44" spans="1:1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</row>
  </sheetData>
  <sortState ref="A29:B36">
    <sortCondition ref="A29"/>
  </sortState>
  <pageMargins left="0.78740157480314965" right="0.78740157480314965" top="0.98425196850393704" bottom="0.98425196850393704" header="0.51181102362204722" footer="0.51181102362204722"/>
  <pageSetup paperSize="9" scale="50" orientation="portrait" r:id="rId1"/>
  <headerFooter alignWithMargins="0">
    <oddHeader xml:space="preserve">&amp;LL'académie de Corse en chiffres
Edition 2020
</oddHeader>
    <oddFooter>&amp;CRectorat de Corse
Division de la Prospective et des Statistiques Académiques&amp;R&amp;P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B5D9C3C-4F35-4204-86F3-CB955A2F66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2.02 Notice</vt:lpstr>
      <vt:lpstr>2.02 Tableau 1</vt:lpstr>
      <vt:lpstr>2.02 Tableau 2</vt:lpstr>
      <vt:lpstr>2.02 Tableau 3</vt:lpstr>
      <vt:lpstr>EP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dcterms:created xsi:type="dcterms:W3CDTF">2022-09-26T14:14:29Z</dcterms:created>
  <dcterms:modified xsi:type="dcterms:W3CDTF">2025-11-20T08:48:22Z</dcterms:modified>
</cp:coreProperties>
</file>