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A PUBLIER\1. Le système éducatif en Corse\"/>
    </mc:Choice>
  </mc:AlternateContent>
  <bookViews>
    <workbookView xWindow="0" yWindow="0" windowWidth="28800" windowHeight="12045" tabRatio="741" activeTab="1"/>
  </bookViews>
  <sheets>
    <sheet name="1.01 Notice" sheetId="7" r:id="rId1"/>
    <sheet name="1.01 Graph 1" sheetId="8" r:id="rId2"/>
    <sheet name="1.01 Graph 2" sheetId="9" r:id="rId3"/>
  </sheets>
  <definedNames>
    <definedName name="Le_système_éducatif_en_Corse" localSheetId="2">#REF!</definedName>
    <definedName name="Le_système_éducatif_en_Corse">#REF!</definedName>
    <definedName name="Theme" localSheetId="2">#REF!</definedName>
    <definedName name="Theme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9" l="1"/>
  <c r="A1" i="8"/>
  <c r="A3" i="9"/>
  <c r="A3" i="8"/>
  <c r="H51" i="9" l="1"/>
  <c r="H50" i="9"/>
  <c r="G51" i="9"/>
  <c r="G50" i="9"/>
  <c r="F51" i="9"/>
  <c r="F50" i="9"/>
  <c r="E51" i="9"/>
  <c r="E50" i="9"/>
  <c r="D51" i="9"/>
  <c r="D50" i="9"/>
  <c r="D15" i="9" l="1"/>
  <c r="L14" i="8" l="1"/>
  <c r="L15" i="8"/>
  <c r="L16" i="8"/>
  <c r="L17" i="8"/>
  <c r="L18" i="8"/>
  <c r="L19" i="8"/>
  <c r="L13" i="8"/>
  <c r="J14" i="8"/>
  <c r="J15" i="8"/>
  <c r="J16" i="8"/>
  <c r="J17" i="8"/>
  <c r="J18" i="8"/>
  <c r="J19" i="8"/>
  <c r="J13" i="8"/>
  <c r="F14" i="8" l="1"/>
  <c r="E14" i="8"/>
  <c r="D14" i="8"/>
</calcChain>
</file>

<file path=xl/sharedStrings.xml><?xml version="1.0" encoding="utf-8"?>
<sst xmlns="http://schemas.openxmlformats.org/spreadsheetml/2006/main" count="73" uniqueCount="67">
  <si>
    <t>Source</t>
  </si>
  <si>
    <t>https://www.ac-corse.fr/l-academie-en-chiffres-123583</t>
  </si>
  <si>
    <t>Repères statistiques corses</t>
  </si>
  <si>
    <t>Publication annuelle de la division de la prospective et des statistiques académiques (DPSA) de l'Académie de Corse.</t>
  </si>
  <si>
    <t>Actualisé le</t>
  </si>
  <si>
    <t>1.01 Les statistiques locales</t>
  </si>
  <si>
    <t>L’Institut national de la statistique et des études économiques (INSEE) collecte, produit, analyse et diffuse des informations sur l’économie et la société françaises.</t>
  </si>
  <si>
    <t>Il met à disposition des données et des indicateurs à différents niveaux géographiques dont :</t>
  </si>
  <si>
    <t>L'essentiel sur… la Corse</t>
  </si>
  <si>
    <t>La Corse en bref</t>
  </si>
  <si>
    <t>Comparaison Corse et France métropolitaine</t>
  </si>
  <si>
    <t>Comparaison Corse du sud et Haute Corse</t>
  </si>
  <si>
    <t>Statistiques locales - insee.fr</t>
  </si>
  <si>
    <t>DPSA, RSC 2023</t>
  </si>
  <si>
    <t>Dossiers complets : région de Corse, département de Corse du sud et de Haute Corse</t>
  </si>
  <si>
    <t>753 383</t>
  </si>
  <si>
    <t>613 243</t>
  </si>
  <si>
    <t>Estimations de la population au 1er janvier 2022</t>
  </si>
  <si>
    <t>Naissances domiciliées en 2021</t>
  </si>
  <si>
    <t>Densité en habitant au  km²</t>
  </si>
  <si>
    <t>Espérance de vie à la naissance en 2019</t>
  </si>
  <si>
    <t>Décès domiciliés en 2021</t>
  </si>
  <si>
    <t>Taux de mortalité en 2021 (°/°°)</t>
  </si>
  <si>
    <t>Hommes</t>
  </si>
  <si>
    <t>%</t>
  </si>
  <si>
    <t>Femmes</t>
  </si>
  <si>
    <t>0 à 14 ans</t>
  </si>
  <si>
    <t>15 à 29 ans</t>
  </si>
  <si>
    <t>30 à 44 ans</t>
  </si>
  <si>
    <t>45 à 59 ans</t>
  </si>
  <si>
    <t>60 à 74 ans</t>
  </si>
  <si>
    <t>75 à 89 ans</t>
  </si>
  <si>
    <t>90 ans ou plus</t>
  </si>
  <si>
    <t>Nb</t>
  </si>
  <si>
    <t>Homme</t>
  </si>
  <si>
    <t>Femme</t>
  </si>
  <si>
    <t>Sommaire</t>
  </si>
  <si>
    <t>Taux de natalité en 2022 (°/°°)</t>
  </si>
  <si>
    <t>[1] Population</t>
  </si>
  <si>
    <t>[2] Population non-scolarisée de 15 ans et plus</t>
  </si>
  <si>
    <t>Source : Insee - Recensement de la Population 2019</t>
  </si>
  <si>
    <t>Insee - Statistiques locales</t>
  </si>
  <si>
    <t>Référentiel géographique : France par département</t>
  </si>
  <si>
    <t/>
  </si>
  <si>
    <t>Indic1 - Diplôme le plus élevé des 15 ans ou + non scolarisés 2019</t>
  </si>
  <si>
    <t>Code</t>
  </si>
  <si>
    <t>Libellé</t>
  </si>
  <si>
    <t>Pas ou peu diplômés</t>
  </si>
  <si>
    <t>BEPC ou brevet</t>
  </si>
  <si>
    <t>CAP ou BEP</t>
  </si>
  <si>
    <t>BAC</t>
  </si>
  <si>
    <t>Diplôme de l'enseignement supérieur</t>
  </si>
  <si>
    <t>2A</t>
  </si>
  <si>
    <t>Corse-du-Sud</t>
  </si>
  <si>
    <t>2B</t>
  </si>
  <si>
    <t>Haute-Corse</t>
  </si>
  <si>
    <t>POP T5 - Population de 15 ans ou plus selon la catégorie socioprofessionnelle</t>
  </si>
  <si>
    <t>Agriculteurs exploitants</t>
  </si>
  <si>
    <t>Artisans, commerçants,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</si>
  <si>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</si>
  <si>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</si>
  <si>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</si>
  <si>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</si>
  <si>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</si>
  <si>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 personnes sans activité professionnelle</t>
  </si>
  <si>
    <t>Corse du sud</t>
  </si>
  <si>
    <t>Population 2019 de 15 ans ou plus selon la catégorie socioprofessionnelle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</si>
</sst>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#,##0.0"/>
    <numFmt numFmtId="166" formatCode="0.0%"/>
    <numFmt numFmtId="167" formatCode="_-* #,##0\ _€_-;\-* #,##0\ _€_-;_-* &quot;-&quot;??\ _€_-;_-@_-"/>
  </numFmts>
  <fonts count="23" x14ac:knownFonts="1"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1"/>
      <color theme="3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1" fillId="0" borderId="3" applyNumberFormat="0" applyFill="0" applyAlignment="0" applyProtection="0"/>
  </cellStyleXfs>
  <cellXfs count="51">
    <xf numFmtId="0" fontId="0" fillId="0" borderId="0" xfId="0"/>
    <xf numFmtId="0" fontId="3" fillId="0" borderId="1" xfId="2"/>
    <xf numFmtId="0" fontId="5" fillId="0" borderId="0" xfId="4" applyFont="1"/>
    <xf numFmtId="0" fontId="2" fillId="0" borderId="0" xfId="5"/>
    <xf numFmtId="164" fontId="5" fillId="0" borderId="0" xfId="5" applyNumberFormat="1" applyFont="1" applyAlignment="1">
      <alignment horizontal="right" wrapText="1"/>
    </xf>
    <xf numFmtId="0" fontId="2" fillId="0" borderId="0" xfId="4" applyFont="1" applyAlignment="1">
      <alignment horizontal="left" vertical="center" wrapText="1"/>
    </xf>
    <xf numFmtId="0" fontId="6" fillId="0" borderId="0" xfId="6" applyAlignment="1">
      <alignment vertical="center" wrapText="1"/>
    </xf>
    <xf numFmtId="0" fontId="5" fillId="0" borderId="0" xfId="5" applyFont="1"/>
    <xf numFmtId="0" fontId="2" fillId="0" borderId="0" xfId="5" applyFont="1"/>
    <xf numFmtId="0" fontId="9" fillId="0" borderId="0" xfId="5" applyFont="1" applyAlignment="1">
      <alignment vertical="center" wrapText="1"/>
    </xf>
    <xf numFmtId="0" fontId="4" fillId="0" borderId="2" xfId="3" applyAlignment="1">
      <alignment vertical="center" wrapText="1"/>
    </xf>
    <xf numFmtId="14" fontId="5" fillId="0" borderId="0" xfId="5" applyNumberFormat="1" applyFont="1" applyAlignment="1">
      <alignment horizontal="right" wrapText="1"/>
    </xf>
    <xf numFmtId="0" fontId="5" fillId="0" borderId="0" xfId="5" applyFont="1" applyAlignment="1">
      <alignment wrapText="1"/>
    </xf>
    <xf numFmtId="0" fontId="10" fillId="0" borderId="0" xfId="9" applyAlignment="1">
      <alignment horizontal="left" wrapText="1" indent="2"/>
    </xf>
    <xf numFmtId="0" fontId="10" fillId="0" borderId="0" xfId="9" applyAlignment="1">
      <alignment horizontal="left" indent="2"/>
    </xf>
    <xf numFmtId="0" fontId="10" fillId="0" borderId="0" xfId="9" quotePrefix="1" applyBorder="1" applyAlignment="1">
      <alignment horizontal="left" vertical="center" indent="2"/>
    </xf>
    <xf numFmtId="0" fontId="10" fillId="0" borderId="0" xfId="9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3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9" fontId="0" fillId="0" borderId="0" xfId="10" applyFont="1"/>
    <xf numFmtId="166" fontId="15" fillId="0" borderId="0" xfId="1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center"/>
    </xf>
    <xf numFmtId="0" fontId="9" fillId="0" borderId="0" xfId="5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166" fontId="17" fillId="0" borderId="0" xfId="1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0" applyFont="1"/>
    <xf numFmtId="0" fontId="19" fillId="0" borderId="0" xfId="0" applyFont="1"/>
    <xf numFmtId="0" fontId="19" fillId="0" borderId="0" xfId="0" applyFont="1" applyAlignment="1">
      <alignment wrapText="1"/>
    </xf>
    <xf numFmtId="165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19" fillId="0" borderId="0" xfId="10" applyNumberFormat="1" applyFont="1"/>
    <xf numFmtId="166" fontId="19" fillId="0" borderId="0" xfId="10" applyNumberFormat="1" applyFont="1" applyAlignment="1">
      <alignment wrapText="1"/>
    </xf>
    <xf numFmtId="167" fontId="19" fillId="0" borderId="0" xfId="0" applyNumberFormat="1" applyFont="1"/>
    <xf numFmtId="166" fontId="19" fillId="0" borderId="0" xfId="10" applyNumberFormat="1" applyFont="1" applyAlignment="1">
      <alignment horizontal="left"/>
    </xf>
    <xf numFmtId="0" fontId="18" fillId="0" borderId="0" xfId="0" applyFont="1" applyAlignment="1">
      <alignment vertical="center" wrapText="1"/>
    </xf>
    <xf numFmtId="0" fontId="4" fillId="0" borderId="2" xfId="3" applyAlignment="1">
      <alignment vertical="center"/>
    </xf>
    <xf numFmtId="0" fontId="21" fillId="0" borderId="0" xfId="11" applyBorder="1" applyAlignment="1">
      <alignment vertical="center"/>
    </xf>
    <xf numFmtId="0" fontId="22" fillId="0" borderId="0" xfId="5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12">
    <cellStyle name="Lien hypertexte" xfId="9" builtinId="8"/>
    <cellStyle name="Lien hypertexte 2" xfId="6"/>
    <cellStyle name="Normal" xfId="0" builtinId="0"/>
    <cellStyle name="Normal 2" xfId="1"/>
    <cellStyle name="Normal 2 2" xfId="5"/>
    <cellStyle name="Normal 2_TC_A1" xfId="4"/>
    <cellStyle name="Normal 3" xfId="7"/>
    <cellStyle name="Pourcentage" xfId="10" builtinId="5"/>
    <cellStyle name="Pourcentage 2" xfId="8"/>
    <cellStyle name="Titre 1" xfId="2" builtinId="16"/>
    <cellStyle name="Titre 2" xfId="3" builtinId="17"/>
    <cellStyle name="Titre 3" xfId="11" builtinId="18"/>
  </cellStyles>
  <dxfs count="3"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2" defaultTableStyle="Style TAB" defaultPivotStyle="PivotStyleLight16">
    <tableStyle name="RSC" pivot="0" count="0"/>
    <tableStyle name="Style TAB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/>
              <a:t>Pyramide</a:t>
            </a:r>
            <a:r>
              <a:rPr lang="fr-FR" baseline="0"/>
              <a:t> des âges 2019 en Corse en nombre et </a:t>
            </a:r>
            <a:r>
              <a:rPr lang="fr-FR" baseline="0">
                <a:solidFill>
                  <a:schemeClr val="bg1">
                    <a:lumMod val="65000"/>
                  </a:schemeClr>
                </a:solidFill>
              </a:rPr>
              <a:t>%</a:t>
            </a:r>
            <a:endParaRPr lang="fr-FR">
              <a:solidFill>
                <a:schemeClr val="bg1">
                  <a:lumMod val="65000"/>
                </a:schemeClr>
              </a:solidFill>
            </a:endParaRPr>
          </a:p>
        </c:rich>
      </c:tx>
      <c:layout>
        <c:manualLayout>
          <c:xMode val="edge"/>
          <c:yMode val="edge"/>
          <c:x val="0.35664366696430994"/>
          <c:y val="2.26308244302422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73148148148149"/>
          <c:y val="0.16612153703094865"/>
          <c:w val="0.82510254184006471"/>
          <c:h val="0.832621293942631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'1.01 Graph 1'!$J$12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1FBE437-A68D-4875-BAC0-820426F38EE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8A3-4886-838E-05B4A403579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7CC6FC4-C3C2-4626-9AFB-5791C815EB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8A3-4886-838E-05B4A403579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1396476-750A-4DE2-8CA6-936C46EC70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8A3-4886-838E-05B4A403579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7ABE0B4-6012-478E-B366-BCE12EDAF7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8A3-4886-838E-05B4A403579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276EC9C-DAAA-4514-AB43-FA2BC4C7FB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8A3-4886-838E-05B4A403579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69FD7CE-9A1B-445E-BFE9-15B96CF50C8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8A3-4886-838E-05B4A403579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7FB450C-FF72-4376-B56C-699841C642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8A3-4886-838E-05B4A403579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1'!$I$13:$I$19</c:f>
              <c:strCache>
                <c:ptCount val="7"/>
                <c:pt idx="0">
                  <c:v>0 à 14 ans</c:v>
                </c:pt>
                <c:pt idx="1">
                  <c:v>15 à 29 ans</c:v>
                </c:pt>
                <c:pt idx="2">
                  <c:v>30 à 44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à 89 ans</c:v>
                </c:pt>
                <c:pt idx="6">
                  <c:v>90 ans ou plus</c:v>
                </c:pt>
              </c:strCache>
            </c:strRef>
          </c:cat>
          <c:val>
            <c:numRef>
              <c:f>'1.01 Graph 1'!$J$13:$J$19</c:f>
              <c:numCache>
                <c:formatCode>General</c:formatCode>
                <c:ptCount val="7"/>
                <c:pt idx="0">
                  <c:v>-27134</c:v>
                </c:pt>
                <c:pt idx="1">
                  <c:v>-25813</c:v>
                </c:pt>
                <c:pt idx="2">
                  <c:v>-31341</c:v>
                </c:pt>
                <c:pt idx="3">
                  <c:v>-34766</c:v>
                </c:pt>
                <c:pt idx="4">
                  <c:v>-30525</c:v>
                </c:pt>
                <c:pt idx="5">
                  <c:v>-14822</c:v>
                </c:pt>
                <c:pt idx="6">
                  <c:v>-1242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'1.01 Graph 1'!$N$13:$N$19</c15:f>
                <c15:dlblRangeCache>
                  <c:ptCount val="7"/>
                  <c:pt idx="0">
                    <c:v>27 134</c:v>
                  </c:pt>
                  <c:pt idx="1">
                    <c:v>25 813</c:v>
                  </c:pt>
                  <c:pt idx="2">
                    <c:v>31 341</c:v>
                  </c:pt>
                  <c:pt idx="3">
                    <c:v>34 766</c:v>
                  </c:pt>
                  <c:pt idx="4">
                    <c:v>30 525</c:v>
                  </c:pt>
                  <c:pt idx="5">
                    <c:v>14 822</c:v>
                  </c:pt>
                  <c:pt idx="6">
                    <c:v>1 242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8A3-4886-838E-05B4A4035792}"/>
            </c:ext>
          </c:extLst>
        </c:ser>
        <c:ser>
          <c:idx val="1"/>
          <c:order val="1"/>
          <c:tx>
            <c:strRef>
              <c:f>'1.01 Graph 1'!$K$12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1'!$I$13:$I$19</c:f>
              <c:strCache>
                <c:ptCount val="7"/>
                <c:pt idx="0">
                  <c:v>0 à 14 ans</c:v>
                </c:pt>
                <c:pt idx="1">
                  <c:v>15 à 29 ans</c:v>
                </c:pt>
                <c:pt idx="2">
                  <c:v>30 à 44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à 89 ans</c:v>
                </c:pt>
                <c:pt idx="6">
                  <c:v>90 ans ou plus</c:v>
                </c:pt>
              </c:strCache>
            </c:strRef>
          </c:cat>
          <c:val>
            <c:numRef>
              <c:f>'1.01 Graph 1'!$K$13:$K$19</c:f>
              <c:numCache>
                <c:formatCode>General</c:formatCode>
                <c:ptCount val="7"/>
                <c:pt idx="0">
                  <c:v>25476</c:v>
                </c:pt>
                <c:pt idx="1">
                  <c:v>24794</c:v>
                </c:pt>
                <c:pt idx="2">
                  <c:v>33718</c:v>
                </c:pt>
                <c:pt idx="3">
                  <c:v>35767</c:v>
                </c:pt>
                <c:pt idx="4">
                  <c:v>32734</c:v>
                </c:pt>
                <c:pt idx="5">
                  <c:v>19160</c:v>
                </c:pt>
                <c:pt idx="6">
                  <c:v>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8A3-4886-838E-05B4A40357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675193791"/>
        <c:axId val="1695906735"/>
      </c:barChart>
      <c:catAx>
        <c:axId val="675193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95906735"/>
        <c:crosses val="autoZero"/>
        <c:auto val="1"/>
        <c:lblAlgn val="ctr"/>
        <c:lblOffset val="100"/>
        <c:noMultiLvlLbl val="0"/>
      </c:catAx>
      <c:valAx>
        <c:axId val="169590673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519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741663735332052"/>
          <c:y val="9.3901883793389485E-2"/>
          <c:w val="0.20095129629629629"/>
          <c:h val="4.968875184482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489749348341765"/>
          <c:y val="3.3726807150795341E-3"/>
          <c:w val="0.82510254184006471"/>
          <c:h val="0.996627455980268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'1.01 Graph 1'!$L$12</c:f>
              <c:strCache>
                <c:ptCount val="1"/>
                <c:pt idx="0">
                  <c:v>Hommes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ACA1CBC-505C-4F69-8EF1-933D79A190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423-4136-B852-8EABB5E27E6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2B5D43A-77EC-4AE3-8EA4-4C4BD6BBE4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423-4136-B852-8EABB5E27E6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99D02A4-3896-4A4E-A385-64ED637C25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423-4136-B852-8EABB5E27E6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ACAA16D-7BD1-4C86-8C30-3CA4169A3B1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423-4136-B852-8EABB5E27E6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8ECD649-D112-4353-988F-F8911442DD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423-4136-B852-8EABB5E27E6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7B2D3E1-3735-44B8-9A03-D06BCD33D72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423-4136-B852-8EABB5E27E60}"/>
                </c:ext>
              </c:extLst>
            </c:dLbl>
            <c:dLbl>
              <c:idx val="6"/>
              <c:layout>
                <c:manualLayout>
                  <c:x val="-7.7098610096418357E-2"/>
                  <c:y val="0"/>
                </c:manualLayout>
              </c:layout>
              <c:tx>
                <c:rich>
                  <a:bodyPr/>
                  <a:lstStyle/>
                  <a:p>
                    <a:fld id="{86C6FC87-1EBB-45A3-9795-74A2F201E1F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423-4136-B852-8EABB5E27E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i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'1.01 Graph 1'!$I$13:$I$19</c:f>
              <c:strCache>
                <c:ptCount val="7"/>
                <c:pt idx="0">
                  <c:v>0 à 14 ans</c:v>
                </c:pt>
                <c:pt idx="1">
                  <c:v>15 à 29 ans</c:v>
                </c:pt>
                <c:pt idx="2">
                  <c:v>30 à 44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à 89 ans</c:v>
                </c:pt>
                <c:pt idx="6">
                  <c:v>90 ans ou plus</c:v>
                </c:pt>
              </c:strCache>
            </c:strRef>
          </c:cat>
          <c:val>
            <c:numRef>
              <c:f>'1.01 Graph 1'!$L$13:$L$19</c:f>
              <c:numCache>
                <c:formatCode>General</c:formatCode>
                <c:ptCount val="7"/>
                <c:pt idx="0">
                  <c:v>-16.399999999999999</c:v>
                </c:pt>
                <c:pt idx="1">
                  <c:v>-15.6</c:v>
                </c:pt>
                <c:pt idx="2">
                  <c:v>-18.899999999999999</c:v>
                </c:pt>
                <c:pt idx="3">
                  <c:v>-21</c:v>
                </c:pt>
                <c:pt idx="4">
                  <c:v>-18.399999999999999</c:v>
                </c:pt>
                <c:pt idx="5">
                  <c:v>-8.9</c:v>
                </c:pt>
                <c:pt idx="6">
                  <c:v>-0.7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'1.01 Graph 1'!$O$13:$O$19</c15:f>
                <c15:dlblRangeCache>
                  <c:ptCount val="7"/>
                  <c:pt idx="0">
                    <c:v>16,4</c:v>
                  </c:pt>
                  <c:pt idx="1">
                    <c:v>15,6</c:v>
                  </c:pt>
                  <c:pt idx="2">
                    <c:v>18,9</c:v>
                  </c:pt>
                  <c:pt idx="3">
                    <c:v>21</c:v>
                  </c:pt>
                  <c:pt idx="4">
                    <c:v>18,4</c:v>
                  </c:pt>
                  <c:pt idx="5">
                    <c:v>8,9</c:v>
                  </c:pt>
                  <c:pt idx="6">
                    <c:v>0,7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0423-4136-B852-8EABB5E27E60}"/>
            </c:ext>
          </c:extLst>
        </c:ser>
        <c:ser>
          <c:idx val="1"/>
          <c:order val="1"/>
          <c:tx>
            <c:strRef>
              <c:f>'1.01 Graph 1'!$M$12</c:f>
              <c:strCache>
                <c:ptCount val="1"/>
                <c:pt idx="0">
                  <c:v>Femmes</c:v>
                </c:pt>
              </c:strCache>
            </c:strRef>
          </c:tx>
          <c:spPr>
            <a:noFill/>
          </c:spPr>
          <c:invertIfNegative val="0"/>
          <c:dLbls>
            <c:dLbl>
              <c:idx val="6"/>
              <c:layout>
                <c:manualLayout>
                  <c:x val="6.78471376644929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23-4136-B852-8EABB5E27E6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i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'1.01 Graph 1'!$I$13:$I$19</c:f>
              <c:strCache>
                <c:ptCount val="7"/>
                <c:pt idx="0">
                  <c:v>0 à 14 ans</c:v>
                </c:pt>
                <c:pt idx="1">
                  <c:v>15 à 29 ans</c:v>
                </c:pt>
                <c:pt idx="2">
                  <c:v>30 à 44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à 89 ans</c:v>
                </c:pt>
                <c:pt idx="6">
                  <c:v>90 ans ou plus</c:v>
                </c:pt>
              </c:strCache>
            </c:strRef>
          </c:cat>
          <c:val>
            <c:numRef>
              <c:f>'1.01 Graph 1'!$M$13:$M$19</c:f>
              <c:numCache>
                <c:formatCode>General</c:formatCode>
                <c:ptCount val="7"/>
                <c:pt idx="0">
                  <c:v>14.6</c:v>
                </c:pt>
                <c:pt idx="1">
                  <c:v>14.2</c:v>
                </c:pt>
                <c:pt idx="2">
                  <c:v>19.3</c:v>
                </c:pt>
                <c:pt idx="3">
                  <c:v>20.5</c:v>
                </c:pt>
                <c:pt idx="4">
                  <c:v>18.7</c:v>
                </c:pt>
                <c:pt idx="5">
                  <c:v>11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23-4136-B852-8EABB5E27E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675193791"/>
        <c:axId val="1695906735"/>
      </c:barChart>
      <c:catAx>
        <c:axId val="6751937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low"/>
        <c:crossAx val="1695906735"/>
        <c:crosses val="autoZero"/>
        <c:auto val="1"/>
        <c:lblAlgn val="ctr"/>
        <c:lblOffset val="100"/>
        <c:noMultiLvlLbl val="0"/>
      </c:catAx>
      <c:valAx>
        <c:axId val="169590673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519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1000" b="1"/>
              <a:t>Diplôme le plus élevé des 15 ans ou + non scolarisés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995212418300655"/>
          <c:y val="0.57652291666666666"/>
          <c:w val="0.81892042483660132"/>
          <c:h val="0.42347708333333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'1.01 Graph 2'!$D$49</c:f>
              <c:strCache>
                <c:ptCount val="1"/>
                <c:pt idx="0">
                  <c:v>Pas ou peu diplômés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2'!$C$50</c:f>
              <c:strCache>
                <c:ptCount val="1"/>
                <c:pt idx="0">
                  <c:v>Corse-du-Sud</c:v>
                </c:pt>
              </c:strCache>
            </c:strRef>
          </c:cat>
          <c:val>
            <c:numRef>
              <c:f>'1.01 Graph 2'!$D$50</c:f>
              <c:numCache>
                <c:formatCode>0.0%</c:formatCode>
                <c:ptCount val="1"/>
                <c:pt idx="0">
                  <c:v>0.21187868912690996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1-4F5B-A81C-47CBD8C30D97}"/>
            </c:ext>
          </c:extLst>
        </c:ser>
        <c:ser>
          <c:idx val="1"/>
          <c:order val="1"/>
          <c:tx>
            <c:strRef>
              <c:f>'1.01 Graph 2'!$E$49</c:f>
              <c:strCache>
                <c:ptCount val="1"/>
                <c:pt idx="0">
                  <c:v>BEPC ou brevet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2'!$C$50</c:f>
              <c:strCache>
                <c:ptCount val="1"/>
                <c:pt idx="0">
                  <c:v>Corse-du-Sud</c:v>
                </c:pt>
              </c:strCache>
            </c:strRef>
          </c:cat>
          <c:val>
            <c:numRef>
              <c:f>'1.01 Graph 2'!$E$50</c:f>
              <c:numCache>
                <c:formatCode>0.0%</c:formatCode>
                <c:ptCount val="1"/>
                <c:pt idx="0">
                  <c:v>8.2796188467959012E-2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1-4F5B-A81C-47CBD8C30D97}"/>
            </c:ext>
          </c:extLst>
        </c:ser>
        <c:ser>
          <c:idx val="2"/>
          <c:order val="2"/>
          <c:tx>
            <c:strRef>
              <c:f>'1.01 Graph 2'!$F$49</c:f>
              <c:strCache>
                <c:ptCount val="1"/>
                <c:pt idx="0">
                  <c:v>CAP ou BEP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2'!$C$50</c:f>
              <c:strCache>
                <c:ptCount val="1"/>
                <c:pt idx="0">
                  <c:v>Corse-du-Sud</c:v>
                </c:pt>
              </c:strCache>
            </c:strRef>
          </c:cat>
          <c:val>
            <c:numRef>
              <c:f>'1.01 Graph 2'!$F$50</c:f>
              <c:numCache>
                <c:formatCode>0.0%</c:formatCode>
                <c:ptCount val="1"/>
                <c:pt idx="0">
                  <c:v>0.21256559557184962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1-4F5B-A81C-47CBD8C30D97}"/>
            </c:ext>
          </c:extLst>
        </c:ser>
        <c:ser>
          <c:idx val="3"/>
          <c:order val="3"/>
          <c:tx>
            <c:strRef>
              <c:f>'1.01 Graph 2'!$G$49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2'!$C$50</c:f>
              <c:strCache>
                <c:ptCount val="1"/>
                <c:pt idx="0">
                  <c:v>Corse-du-Sud</c:v>
                </c:pt>
              </c:strCache>
            </c:strRef>
          </c:cat>
          <c:val>
            <c:numRef>
              <c:f>'1.01 Graph 2'!$G$50</c:f>
              <c:numCache>
                <c:formatCode>0.0%</c:formatCode>
                <c:ptCount val="1"/>
                <c:pt idx="0">
                  <c:v>0.2327574501393781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1-4F5B-A81C-47CBD8C30D97}"/>
            </c:ext>
          </c:extLst>
        </c:ser>
        <c:ser>
          <c:idx val="4"/>
          <c:order val="4"/>
          <c:tx>
            <c:strRef>
              <c:f>'1.01 Graph 2'!$H$49</c:f>
              <c:strCache>
                <c:ptCount val="1"/>
                <c:pt idx="0">
                  <c:v>Diplôme de l'enseignement supérieur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2'!$C$50</c:f>
              <c:strCache>
                <c:ptCount val="1"/>
                <c:pt idx="0">
                  <c:v>Corse-du-Sud</c:v>
                </c:pt>
              </c:strCache>
            </c:strRef>
          </c:cat>
          <c:val>
            <c:numRef>
              <c:f>'1.01 Graph 2'!$H$50</c:f>
              <c:numCache>
                <c:formatCode>0.0%</c:formatCode>
                <c:ptCount val="1"/>
                <c:pt idx="0">
                  <c:v>0.26000207669390329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1-4F5B-A81C-47CBD8C30D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25131024"/>
        <c:axId val="2022824832"/>
      </c:barChart>
      <c:catAx>
        <c:axId val="182513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22824832"/>
        <c:crosses val="autoZero"/>
        <c:auto val="1"/>
        <c:lblAlgn val="ctr"/>
        <c:lblOffset val="100"/>
        <c:noMultiLvlLbl val="0"/>
      </c:catAx>
      <c:valAx>
        <c:axId val="20228248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82513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37826797385621E-2"/>
          <c:y val="0.5648853808107791"/>
          <c:w val="0.88173359580052502"/>
          <c:h val="0.104900732788284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6633986928102"/>
          <c:y val="0.15782944444444444"/>
          <c:w val="0.81580277777777777"/>
          <c:h val="0.84217024711506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'1.01 Graph 2'!$D$49</c:f>
              <c:strCache>
                <c:ptCount val="1"/>
                <c:pt idx="0">
                  <c:v>Pas ou peu diplômés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2'!$C$51</c:f>
              <c:strCache>
                <c:ptCount val="1"/>
                <c:pt idx="0">
                  <c:v>Haute-Corse</c:v>
                </c:pt>
              </c:strCache>
            </c:strRef>
          </c:cat>
          <c:val>
            <c:numRef>
              <c:f>'1.01 Graph 2'!$D$51</c:f>
              <c:numCache>
                <c:formatCode>0.0%</c:formatCode>
                <c:ptCount val="1"/>
                <c:pt idx="0">
                  <c:v>0.2388747492077446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0-47BA-B0D1-C2117F9EF39D}"/>
            </c:ext>
          </c:extLst>
        </c:ser>
        <c:ser>
          <c:idx val="1"/>
          <c:order val="1"/>
          <c:tx>
            <c:strRef>
              <c:f>'1.01 Graph 2'!$E$49</c:f>
              <c:strCache>
                <c:ptCount val="1"/>
                <c:pt idx="0">
                  <c:v>BEPC ou brevet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2'!$C$51</c:f>
              <c:strCache>
                <c:ptCount val="1"/>
                <c:pt idx="0">
                  <c:v>Haute-Corse</c:v>
                </c:pt>
              </c:strCache>
            </c:strRef>
          </c:cat>
          <c:val>
            <c:numRef>
              <c:f>'1.01 Graph 2'!$E$51</c:f>
              <c:numCache>
                <c:formatCode>0.0%</c:formatCode>
                <c:ptCount val="1"/>
                <c:pt idx="0">
                  <c:v>8.4244929211005792E-2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0-47BA-B0D1-C2117F9EF39D}"/>
            </c:ext>
          </c:extLst>
        </c:ser>
        <c:ser>
          <c:idx val="2"/>
          <c:order val="2"/>
          <c:tx>
            <c:strRef>
              <c:f>'1.01 Graph 2'!$F$49</c:f>
              <c:strCache>
                <c:ptCount val="1"/>
                <c:pt idx="0">
                  <c:v>CAP ou BEP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2'!$C$51</c:f>
              <c:strCache>
                <c:ptCount val="1"/>
                <c:pt idx="0">
                  <c:v>Haute-Corse</c:v>
                </c:pt>
              </c:strCache>
            </c:strRef>
          </c:cat>
          <c:val>
            <c:numRef>
              <c:f>'1.01 Graph 2'!$F$51</c:f>
              <c:numCache>
                <c:formatCode>0.0%</c:formatCode>
                <c:ptCount val="1"/>
                <c:pt idx="0">
                  <c:v>0.20485916641262505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E0-47BA-B0D1-C2117F9EF39D}"/>
            </c:ext>
          </c:extLst>
        </c:ser>
        <c:ser>
          <c:idx val="3"/>
          <c:order val="3"/>
          <c:tx>
            <c:strRef>
              <c:f>'1.01 Graph 2'!$G$49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2'!$C$51</c:f>
              <c:strCache>
                <c:ptCount val="1"/>
                <c:pt idx="0">
                  <c:v>Haute-Corse</c:v>
                </c:pt>
              </c:strCache>
            </c:strRef>
          </c:cat>
          <c:val>
            <c:numRef>
              <c:f>'1.01 Graph 2'!$G$51</c:f>
              <c:numCache>
                <c:formatCode>0.0%</c:formatCode>
                <c:ptCount val="1"/>
                <c:pt idx="0">
                  <c:v>0.21244496749448788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E0-47BA-B0D1-C2117F9EF39D}"/>
            </c:ext>
          </c:extLst>
        </c:ser>
        <c:ser>
          <c:idx val="4"/>
          <c:order val="4"/>
          <c:tx>
            <c:strRef>
              <c:f>'1.01 Graph 2'!$H$49</c:f>
              <c:strCache>
                <c:ptCount val="1"/>
                <c:pt idx="0">
                  <c:v>Diplôme de l'enseignement supérieur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'1.01 Graph 2'!$C$51</c:f>
              <c:strCache>
                <c:ptCount val="1"/>
                <c:pt idx="0">
                  <c:v>Haute-Corse</c:v>
                </c:pt>
              </c:strCache>
            </c:strRef>
          </c:cat>
          <c:val>
            <c:numRef>
              <c:f>'1.01 Graph 2'!$H$51</c:f>
              <c:numCache>
                <c:formatCode>0.0%</c:formatCode>
                <c:ptCount val="1"/>
                <c:pt idx="0">
                  <c:v>0.25957618767413665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E0-47BA-B0D1-C2117F9EF3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33925200"/>
        <c:axId val="2022823584"/>
      </c:barChart>
      <c:catAx>
        <c:axId val="203392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22823584"/>
        <c:crosses val="autoZero"/>
        <c:auto val="1"/>
        <c:lblAlgn val="ctr"/>
        <c:lblOffset val="100"/>
        <c:noMultiLvlLbl val="0"/>
      </c:catAx>
      <c:valAx>
        <c:axId val="202282358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03392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803921568627454E-2"/>
          <c:y val="8.4666666666666668E-2"/>
          <c:w val="0.89999989387608947"/>
          <c:h val="0.254682914685328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49822265436047"/>
          <c:y val="0.20589458741249136"/>
          <c:w val="0.29174735478975328"/>
          <c:h val="0.78033605190868272"/>
        </c:manualLayout>
      </c:layout>
      <c:doughnutChart>
        <c:varyColors val="1"/>
        <c:ser>
          <c:idx val="0"/>
          <c:order val="0"/>
          <c:tx>
            <c:strRef>
              <c:f>'1.01 Graph 2'!$C$57</c:f>
              <c:strCache>
                <c:ptCount val="1"/>
                <c:pt idx="0">
                  <c:v>Haute-Corse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368-49D2-B0A4-D51B9AE16567}"/>
              </c:ext>
            </c:extLst>
          </c:dPt>
          <c:dPt>
            <c:idx val="1"/>
            <c:bubble3D val="0"/>
            <c:spPr>
              <a:solidFill>
                <a:schemeClr val="accent6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68-49D2-B0A4-D51B9AE16567}"/>
              </c:ext>
            </c:extLst>
          </c:dPt>
          <c:dPt>
            <c:idx val="2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368-49D2-B0A4-D51B9AE16567}"/>
              </c:ext>
            </c:extLst>
          </c:dPt>
          <c:dPt>
            <c:idx val="3"/>
            <c:bubble3D val="0"/>
            <c:spPr>
              <a:solidFill>
                <a:schemeClr val="accent6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68-49D2-B0A4-D51B9AE16567}"/>
              </c:ext>
            </c:extLst>
          </c:dPt>
          <c:dPt>
            <c:idx val="4"/>
            <c:bubble3D val="0"/>
            <c:spPr>
              <a:solidFill>
                <a:schemeClr val="accent6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368-49D2-B0A4-D51B9AE16567}"/>
              </c:ext>
            </c:extLst>
          </c:dPt>
          <c:dPt>
            <c:idx val="5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68-49D2-B0A4-D51B9AE16567}"/>
              </c:ext>
            </c:extLst>
          </c:dPt>
          <c:dPt>
            <c:idx val="6"/>
            <c:bubble3D val="0"/>
            <c:spPr>
              <a:solidFill>
                <a:schemeClr val="accent6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368-49D2-B0A4-D51B9AE16567}"/>
              </c:ext>
            </c:extLst>
          </c:dPt>
          <c:dPt>
            <c:idx val="7"/>
            <c:bubble3D val="0"/>
            <c:spPr>
              <a:solidFill>
                <a:schemeClr val="accent6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68-49D2-B0A4-D51B9AE16567}"/>
              </c:ext>
            </c:extLst>
          </c:dPt>
          <c:dLbls>
            <c:dLbl>
              <c:idx val="0"/>
              <c:layout>
                <c:manualLayout>
                  <c:x val="-0.15931051311971317"/>
                  <c:y val="-0.1673965752961767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60492446618826"/>
                      <c:h val="8.57831170290851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368-49D2-B0A4-D51B9AE16567}"/>
                </c:ext>
              </c:extLst>
            </c:dLbl>
            <c:dLbl>
              <c:idx val="1"/>
              <c:layout>
                <c:manualLayout>
                  <c:x val="0.20013703694295462"/>
                  <c:y val="-0.179001146723922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926210294822649"/>
                      <c:h val="9.0372903922027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68-49D2-B0A4-D51B9AE16567}"/>
                </c:ext>
              </c:extLst>
            </c:dLbl>
            <c:dLbl>
              <c:idx val="2"/>
              <c:layout>
                <c:manualLayout>
                  <c:x val="0.18969489485366961"/>
                  <c:y val="-4.34446274633555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0935226466316904"/>
                      <c:h val="6.9007626635653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4368-49D2-B0A4-D51B9AE16567}"/>
                </c:ext>
              </c:extLst>
            </c:dLbl>
            <c:dLbl>
              <c:idx val="3"/>
              <c:layout>
                <c:manualLayout>
                  <c:x val="0.10381805028669387"/>
                  <c:y val="-3.108287728280037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08834896831794"/>
                      <c:h val="6.70277699316171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368-49D2-B0A4-D51B9AE16567}"/>
                </c:ext>
              </c:extLst>
            </c:dLbl>
            <c:dLbl>
              <c:idx val="4"/>
              <c:layout>
                <c:manualLayout>
                  <c:x val="6.1776070123135914E-2"/>
                  <c:y val="-2.52304334809753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996570698469543"/>
                      <c:h val="6.55502217771992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4368-49D2-B0A4-D51B9AE16567}"/>
                </c:ext>
              </c:extLst>
            </c:dLbl>
            <c:dLbl>
              <c:idx val="6"/>
              <c:layout>
                <c:manualLayout>
                  <c:x val="-3.7752042853027606E-2"/>
                  <c:y val="-1.53433046288696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368-49D2-B0A4-D51B9AE16567}"/>
                </c:ext>
              </c:extLst>
            </c:dLbl>
            <c:dLbl>
              <c:idx val="7"/>
              <c:layout>
                <c:manualLayout>
                  <c:x val="-0.16302018504716437"/>
                  <c:y val="1.22350169005895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2049776487368334"/>
                      <c:h val="5.77787775759656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68-49D2-B0A4-D51B9AE165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'1.01 Graph 2'!$D$56:$K$56</c:f>
              <c:strCache>
                <c:ptCount val="8"/>
                <c:pt idx="0">
                  <c:v>Agriculteurs exploitants</c:v>
                </c:pt>
                <c:pt idx="1">
                  <c:v>Artisans, commerçants, chefs d'entreprise</c:v>
                </c:pt>
                <c:pt idx="2">
                  <c:v>Cadres et professions intellectuelles supérieures</c:v>
                </c:pt>
                <c:pt idx="3">
                  <c:v>Professions intermédiaires</c:v>
                </c:pt>
                <c:pt idx="4">
                  <c:v>Employés</c:v>
                </c:pt>
                <c:pt idx="5">
                  <c:v>Ouvriers</c:v>
                </c:pt>
                <c:pt idx="6">
                  <c:v>Retraités</c:v>
                </c:pt>
                <c:pt idx="7">
                  <c:v>Autres personnes sans activité professionnelle</c:v>
                </c:pt>
              </c:strCache>
            </c:strRef>
          </c:cat>
          <c:val>
            <c:numRef>
              <c:f>'1.01 Graph 2'!$D$57:$K$57</c:f>
              <c:numCache>
                <c:formatCode>0.0%</c:formatCode>
                <c:ptCount val="8"/>
                <c:pt idx="0">
                  <c:v>1.0999999999999999E-2</c:v>
                </c:pt>
                <c:pt idx="1">
                  <c:v>5.6000000000000001E-2</c:v>
                </c:pt>
                <c:pt idx="2">
                  <c:v>5.0999999999999997E-2</c:v>
                </c:pt>
                <c:pt idx="3">
                  <c:v>0.11</c:v>
                </c:pt>
                <c:pt idx="4">
                  <c:v>0.182</c:v>
                </c:pt>
                <c:pt idx="5">
                  <c:v>0.10299999999999999</c:v>
                </c:pt>
                <c:pt idx="6">
                  <c:v>0.26600000000000001</c:v>
                </c:pt>
                <c:pt idx="7">
                  <c:v>0.221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8-49D2-B0A4-D51B9AE1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49822265436047"/>
          <c:y val="0.20589458741249136"/>
          <c:w val="0.29174735478975328"/>
          <c:h val="0.78033605190868272"/>
        </c:manualLayout>
      </c:layout>
      <c:doughnutChart>
        <c:varyColors val="1"/>
        <c:ser>
          <c:idx val="0"/>
          <c:order val="0"/>
          <c:tx>
            <c:strRef>
              <c:f>'1.01 Graph 2'!$C$58</c:f>
              <c:strCache>
                <c:ptCount val="1"/>
                <c:pt idx="0">
                  <c:v>Corse du sud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A39-4945-ABE3-DE43A80403B8}"/>
              </c:ext>
            </c:extLst>
          </c:dPt>
          <c:dPt>
            <c:idx val="1"/>
            <c:bubble3D val="0"/>
            <c:spPr>
              <a:solidFill>
                <a:schemeClr val="accent2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A39-4945-ABE3-DE43A80403B8}"/>
              </c:ext>
            </c:extLst>
          </c:dPt>
          <c:dPt>
            <c:idx val="2"/>
            <c:bubble3D val="0"/>
            <c:spPr>
              <a:solidFill>
                <a:schemeClr val="accent2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A39-4945-ABE3-DE43A80403B8}"/>
              </c:ext>
            </c:extLst>
          </c:dPt>
          <c:dPt>
            <c:idx val="3"/>
            <c:bubble3D val="0"/>
            <c:spPr>
              <a:solidFill>
                <a:schemeClr val="accent2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A39-4945-ABE3-DE43A80403B8}"/>
              </c:ext>
            </c:extLst>
          </c:dPt>
          <c:dPt>
            <c:idx val="4"/>
            <c:bubble3D val="0"/>
            <c:spPr>
              <a:solidFill>
                <a:schemeClr val="accent2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A39-4945-ABE3-DE43A80403B8}"/>
              </c:ext>
            </c:extLst>
          </c:dPt>
          <c:dPt>
            <c:idx val="5"/>
            <c:bubble3D val="0"/>
            <c:spPr>
              <a:solidFill>
                <a:schemeClr val="accent2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A39-4945-ABE3-DE43A80403B8}"/>
              </c:ext>
            </c:extLst>
          </c:dPt>
          <c:dPt>
            <c:idx val="6"/>
            <c:bubble3D val="0"/>
            <c:spPr>
              <a:solidFill>
                <a:schemeClr val="accent2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A39-4945-ABE3-DE43A80403B8}"/>
              </c:ext>
            </c:extLst>
          </c:dPt>
          <c:dPt>
            <c:idx val="7"/>
            <c:bubble3D val="0"/>
            <c:spPr>
              <a:solidFill>
                <a:schemeClr val="accent2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EA39-4945-ABE3-DE43A80403B8}"/>
              </c:ext>
            </c:extLst>
          </c:dPt>
          <c:dLbls>
            <c:dLbl>
              <c:idx val="0"/>
              <c:layout>
                <c:manualLayout>
                  <c:x val="-0.11754613342874493"/>
                  <c:y val="-0.1812965822712072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28488550889047"/>
                      <c:h val="7.66035432432012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EA39-4945-ABE3-DE43A80403B8}"/>
                </c:ext>
              </c:extLst>
            </c:dLbl>
            <c:dLbl>
              <c:idx val="1"/>
              <c:layout>
                <c:manualLayout>
                  <c:x val="0.19047621621300259"/>
                  <c:y val="-0.188181262610620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03860815217127"/>
                      <c:h val="0.108732051493794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EA39-4945-ABE3-DE43A80403B8}"/>
                </c:ext>
              </c:extLst>
            </c:dLbl>
            <c:dLbl>
              <c:idx val="2"/>
              <c:layout>
                <c:manualLayout>
                  <c:x val="0.18837891052522632"/>
                  <c:y val="-3.885456311087802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2403367471413028"/>
                      <c:h val="5.9828052849769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EA39-4945-ABE3-DE43A80403B8}"/>
                </c:ext>
              </c:extLst>
            </c:dLbl>
            <c:dLbl>
              <c:idx val="3"/>
              <c:layout>
                <c:manualLayout>
                  <c:x val="0.11068212563728523"/>
                  <c:y val="-1.074025392886893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669238597775087"/>
                      <c:h val="0.160688133923128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EA39-4945-ABE3-DE43A80403B8}"/>
                </c:ext>
              </c:extLst>
            </c:dLbl>
            <c:dLbl>
              <c:idx val="4"/>
              <c:layout>
                <c:manualLayout>
                  <c:x val="3.6036040905162652E-2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7-EA39-4945-ABE3-DE43A80403B8}"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6-EA39-4945-ABE3-DE43A80403B8}"/>
                </c:ext>
              </c:extLst>
            </c:dLbl>
            <c:dLbl>
              <c:idx val="6"/>
              <c:layout>
                <c:manualLayout>
                  <c:x val="-3.2604037009432874E-2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5-EA39-4945-ABE3-DE43A80403B8}"/>
                </c:ext>
              </c:extLst>
            </c:dLbl>
            <c:dLbl>
              <c:idx val="7"/>
              <c:layout>
                <c:manualLayout>
                  <c:x val="-0.1578721116444379"/>
                  <c:y val="-3.0686609257739249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8913784278827882"/>
                      <c:h val="0.14676994442340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EA39-4945-ABE3-DE43A80403B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'1.01 Graph 2'!$D$56:$K$56</c:f>
              <c:strCache>
                <c:ptCount val="8"/>
                <c:pt idx="0">
                  <c:v>Agriculteurs exploitants</c:v>
                </c:pt>
                <c:pt idx="1">
                  <c:v>Artisans, commerçants, chefs d'entreprise</c:v>
                </c:pt>
                <c:pt idx="2">
                  <c:v>Cadres et professions intellectuelles supérieures</c:v>
                </c:pt>
                <c:pt idx="3">
                  <c:v>Professions intermédiaires</c:v>
                </c:pt>
                <c:pt idx="4">
                  <c:v>Employés</c:v>
                </c:pt>
                <c:pt idx="5">
                  <c:v>Ouvriers</c:v>
                </c:pt>
                <c:pt idx="6">
                  <c:v>Retraités</c:v>
                </c:pt>
                <c:pt idx="7">
                  <c:v>Autres personnes sans activité professionnelle</c:v>
                </c:pt>
              </c:strCache>
            </c:strRef>
          </c:cat>
          <c:val>
            <c:numRef>
              <c:f>'1.01 Graph 2'!$D$58:$K$58</c:f>
              <c:numCache>
                <c:formatCode>0.0%</c:formatCode>
                <c:ptCount val="8"/>
                <c:pt idx="0">
                  <c:v>7.0000000000000001E-3</c:v>
                </c:pt>
                <c:pt idx="1">
                  <c:v>5.8000000000000003E-2</c:v>
                </c:pt>
                <c:pt idx="2">
                  <c:v>5.5E-2</c:v>
                </c:pt>
                <c:pt idx="3">
                  <c:v>0.126</c:v>
                </c:pt>
                <c:pt idx="4">
                  <c:v>0.19</c:v>
                </c:pt>
                <c:pt idx="5">
                  <c:v>0.104</c:v>
                </c:pt>
                <c:pt idx="6">
                  <c:v>0.27700000000000002</c:v>
                </c:pt>
                <c:pt idx="7">
                  <c:v>0.18099999999999999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A39-4945-ABE3-DE43A8040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chart" Target="../charts/chart2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295279</xdr:colOff>
      <xdr:row>3</xdr:row>
      <xdr:rowOff>104775</xdr:rowOff>
    </xdr:from>
    <xdr:to>
      <xdr:col>3</xdr:col>
      <xdr:colOff>901182</xdr:colOff>
      <xdr:row>11</xdr:row>
      <xdr:rowOff>145575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5FF3DD3-712D-47E8-8026-8940A0924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9" y="742950"/>
          <a:ext cx="605903" cy="12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3</xdr:row>
      <xdr:rowOff>106583</xdr:rowOff>
    </xdr:from>
    <xdr:to>
      <xdr:col>2</xdr:col>
      <xdr:colOff>1283652</xdr:colOff>
      <xdr:row>11</xdr:row>
      <xdr:rowOff>147383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B46C136-E17A-4826-9646-ACD29898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4" y="744758"/>
          <a:ext cx="1312228" cy="12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190506</xdr:colOff>
      <xdr:row>3</xdr:row>
      <xdr:rowOff>114300</xdr:rowOff>
    </xdr:from>
    <xdr:to>
      <xdr:col>4</xdr:col>
      <xdr:colOff>1080720</xdr:colOff>
      <xdr:row>12</xdr:row>
      <xdr:rowOff>2700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1F535B2-9966-4160-AB2E-B21F5F96C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6" y="752475"/>
          <a:ext cx="890214" cy="12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180980</xdr:colOff>
      <xdr:row>3</xdr:row>
      <xdr:rowOff>152400</xdr:rowOff>
    </xdr:from>
    <xdr:to>
      <xdr:col>5</xdr:col>
      <xdr:colOff>1065658</xdr:colOff>
      <xdr:row>12</xdr:row>
      <xdr:rowOff>40800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990F39F-3FCA-427F-BD92-9FEB8C160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19680" y="790575"/>
          <a:ext cx="884678" cy="12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19</xdr:row>
      <xdr:rowOff>19048</xdr:rowOff>
    </xdr:from>
    <xdr:to>
      <xdr:col>1</xdr:col>
      <xdr:colOff>330299</xdr:colOff>
      <xdr:row>19</xdr:row>
      <xdr:rowOff>235048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F9D6F0B-2C92-4CB6-8B8F-D826A3BCC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4" y="3695698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18</xdr:row>
      <xdr:rowOff>95250</xdr:rowOff>
    </xdr:from>
    <xdr:to>
      <xdr:col>0</xdr:col>
      <xdr:colOff>426675</xdr:colOff>
      <xdr:row>19</xdr:row>
      <xdr:rowOff>207600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B139E2EA-422F-4FDD-AD84-9F2029A99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5242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38100</xdr:rowOff>
    </xdr:from>
    <xdr:to>
      <xdr:col>0</xdr:col>
      <xdr:colOff>388575</xdr:colOff>
      <xdr:row>17</xdr:row>
      <xdr:rowOff>398100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294AD42E-5968-43C0-9A21-9EE5DAE6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0289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119025</xdr:colOff>
      <xdr:row>18</xdr:row>
      <xdr:rowOff>23775</xdr:rowOff>
    </xdr:from>
    <xdr:to>
      <xdr:col>1</xdr:col>
      <xdr:colOff>335025</xdr:colOff>
      <xdr:row>18</xdr:row>
      <xdr:rowOff>239775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9BBA7545-BC75-4582-9FC9-2F7557ABA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00" y="3452775"/>
          <a:ext cx="216000" cy="2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54675</xdr:colOff>
      <xdr:row>20</xdr:row>
      <xdr:rowOff>54675</xdr:rowOff>
    </xdr:from>
    <xdr:to>
      <xdr:col>0</xdr:col>
      <xdr:colOff>414675</xdr:colOff>
      <xdr:row>21</xdr:row>
      <xdr:rowOff>167025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7984E0B3-ACC7-4F33-9642-5C373F7F5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" y="365512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80850</xdr:colOff>
      <xdr:row>15</xdr:row>
      <xdr:rowOff>42750</xdr:rowOff>
    </xdr:from>
    <xdr:to>
      <xdr:col>0</xdr:col>
      <xdr:colOff>440850</xdr:colOff>
      <xdr:row>16</xdr:row>
      <xdr:rowOff>155100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FD72757-A51E-4820-9AB6-CA9815C5F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50" y="2214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12</xdr:row>
      <xdr:rowOff>28575</xdr:rowOff>
    </xdr:from>
    <xdr:to>
      <xdr:col>0</xdr:col>
      <xdr:colOff>379050</xdr:colOff>
      <xdr:row>13</xdr:row>
      <xdr:rowOff>140925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49414470-4BF7-428C-9FDA-918D9E08B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04975"/>
          <a:ext cx="360000" cy="360000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8</xdr:row>
      <xdr:rowOff>14286</xdr:rowOff>
    </xdr:from>
    <xdr:to>
      <xdr:col>15</xdr:col>
      <xdr:colOff>247650</xdr:colOff>
      <xdr:row>22</xdr:row>
      <xdr:rowOff>104775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42D1F87F-4F90-42FF-9E0A-3F51C36D5E00}"/>
            </a:ext>
          </a:extLst>
        </xdr:cNvPr>
        <xdr:cNvGrpSpPr/>
      </xdr:nvGrpSpPr>
      <xdr:grpSpPr>
        <a:xfrm>
          <a:off x="8267700" y="1347786"/>
          <a:ext cx="5562600" cy="3367089"/>
          <a:chOff x="8267700" y="1423986"/>
          <a:chExt cx="5562600" cy="3367089"/>
        </a:xfrm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E0F49372-19B4-4E06-83F8-11020D396951}"/>
              </a:ext>
            </a:extLst>
          </xdr:cNvPr>
          <xdr:cNvGraphicFramePr/>
        </xdr:nvGraphicFramePr>
        <xdr:xfrm>
          <a:off x="8267700" y="1423986"/>
          <a:ext cx="5543550" cy="33670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4" name="Graphique 13">
            <a:extLst>
              <a:ext uri="{FF2B5EF4-FFF2-40B4-BE49-F238E27FC236}">
                <a16:creationId xmlns:a16="http://schemas.microsoft.com/office/drawing/2014/main" id="{5D8B76EA-35FE-4200-9B2E-6DC5FA120786}"/>
              </a:ext>
            </a:extLst>
          </xdr:cNvPr>
          <xdr:cNvGraphicFramePr>
            <a:graphicFrameLocks/>
          </xdr:cNvGraphicFramePr>
        </xdr:nvGraphicFramePr>
        <xdr:xfrm>
          <a:off x="8286750" y="1962150"/>
          <a:ext cx="5543550" cy="2809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304804</xdr:colOff>
      <xdr:row>4</xdr:row>
      <xdr:rowOff>38100</xdr:rowOff>
    </xdr:from>
    <xdr:to>
      <xdr:col>3</xdr:col>
      <xdr:colOff>910707</xdr:colOff>
      <xdr:row>12</xdr:row>
      <xdr:rowOff>78900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EE10EF-AC22-4416-B461-6906F4D9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4" y="457200"/>
          <a:ext cx="605903" cy="12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428624</xdr:colOff>
      <xdr:row>4</xdr:row>
      <xdr:rowOff>39908</xdr:rowOff>
    </xdr:from>
    <xdr:to>
      <xdr:col>2</xdr:col>
      <xdr:colOff>1293177</xdr:colOff>
      <xdr:row>12</xdr:row>
      <xdr:rowOff>80708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5E52CE-D272-4868-9C94-8DC2C06FB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299" y="459008"/>
          <a:ext cx="1312228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13</xdr:row>
      <xdr:rowOff>28575</xdr:rowOff>
    </xdr:from>
    <xdr:to>
      <xdr:col>0</xdr:col>
      <xdr:colOff>379050</xdr:colOff>
      <xdr:row>14</xdr:row>
      <xdr:rowOff>140925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EE6DAC4-7AF8-4EE8-B3A0-C54F2860D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819275"/>
          <a:ext cx="360000" cy="360000"/>
        </a:xfrm>
        <a:prstGeom prst="rect">
          <a:avLst/>
        </a:prstGeom>
      </xdr:spPr>
    </xdr:pic>
    <xdr:clientData/>
  </xdr:twoCellAnchor>
  <xdr:twoCellAnchor>
    <xdr:from>
      <xdr:col>4</xdr:col>
      <xdr:colOff>709610</xdr:colOff>
      <xdr:row>3</xdr:row>
      <xdr:rowOff>61913</xdr:rowOff>
    </xdr:from>
    <xdr:to>
      <xdr:col>11</xdr:col>
      <xdr:colOff>704851</xdr:colOff>
      <xdr:row>14</xdr:row>
      <xdr:rowOff>114301</xdr:rowOff>
    </xdr:to>
    <xdr:grpSp>
      <xdr:nvGrpSpPr>
        <xdr:cNvPr id="18" name="Groupe 17">
          <a:extLst>
            <a:ext uri="{FF2B5EF4-FFF2-40B4-BE49-F238E27FC236}">
              <a16:creationId xmlns:a16="http://schemas.microsoft.com/office/drawing/2014/main" id="{F2F110A7-C4E9-4671-9877-2F727AA69B30}"/>
            </a:ext>
          </a:extLst>
        </xdr:cNvPr>
        <xdr:cNvGrpSpPr/>
      </xdr:nvGrpSpPr>
      <xdr:grpSpPr>
        <a:xfrm>
          <a:off x="4233860" y="633413"/>
          <a:ext cx="6624641" cy="1824038"/>
          <a:chOff x="4115534" y="345226"/>
          <a:chExt cx="6146515" cy="1671638"/>
        </a:xfrm>
        <a:noFill/>
      </xdr:grpSpPr>
      <xdr:graphicFrame macro="">
        <xdr:nvGraphicFramePr>
          <xdr:cNvPr id="16" name="Graphique 15">
            <a:extLst>
              <a:ext uri="{FF2B5EF4-FFF2-40B4-BE49-F238E27FC236}">
                <a16:creationId xmlns:a16="http://schemas.microsoft.com/office/drawing/2014/main" id="{BE18B545-EDC1-48F4-8496-7AB645357988}"/>
              </a:ext>
            </a:extLst>
          </xdr:cNvPr>
          <xdr:cNvGraphicFramePr/>
        </xdr:nvGraphicFramePr>
        <xdr:xfrm>
          <a:off x="4115534" y="345226"/>
          <a:ext cx="6120000" cy="16716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7" name="Graphique 16">
            <a:extLst>
              <a:ext uri="{FF2B5EF4-FFF2-40B4-BE49-F238E27FC236}">
                <a16:creationId xmlns:a16="http://schemas.microsoft.com/office/drawing/2014/main" id="{C09842C0-F0BB-40FC-A4D9-EDCCB3886CDA}"/>
              </a:ext>
            </a:extLst>
          </xdr:cNvPr>
          <xdr:cNvGraphicFramePr/>
        </xdr:nvGraphicFramePr>
        <xdr:xfrm>
          <a:off x="4142049" y="588922"/>
          <a:ext cx="6120000" cy="795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0</xdr:col>
      <xdr:colOff>304800</xdr:colOff>
      <xdr:row>14</xdr:row>
      <xdr:rowOff>33336</xdr:rowOff>
    </xdr:from>
    <xdr:to>
      <xdr:col>7</xdr:col>
      <xdr:colOff>333374</xdr:colOff>
      <xdr:row>39</xdr:row>
      <xdr:rowOff>152399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4691666F-A845-47C4-B256-26C36CA0D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215900</xdr:colOff>
      <xdr:row>13</xdr:row>
      <xdr:rowOff>250825</xdr:rowOff>
    </xdr:from>
    <xdr:to>
      <xdr:col>17</xdr:col>
      <xdr:colOff>263524</xdr:colOff>
      <xdr:row>39</xdr:row>
      <xdr:rowOff>115888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7589A579-95CF-4756-BDDE-F49358644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400050</xdr:colOff>
      <xdr:row>26</xdr:row>
      <xdr:rowOff>47625</xdr:rowOff>
    </xdr:from>
    <xdr:to>
      <xdr:col>12</xdr:col>
      <xdr:colOff>400050</xdr:colOff>
      <xdr:row>31</xdr:row>
      <xdr:rowOff>47625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2E5DD4A3-23B0-4AA5-B762-0704508AB122}"/>
            </a:ext>
          </a:extLst>
        </xdr:cNvPr>
        <xdr:cNvSpPr txBox="1"/>
      </xdr:nvSpPr>
      <xdr:spPr>
        <a:xfrm>
          <a:off x="10553700" y="4505325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Corse du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sud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1257300</xdr:colOff>
      <xdr:row>26</xdr:row>
      <xdr:rowOff>66675</xdr:rowOff>
    </xdr:from>
    <xdr:to>
      <xdr:col>4</xdr:col>
      <xdr:colOff>704850</xdr:colOff>
      <xdr:row>31</xdr:row>
      <xdr:rowOff>66675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B7170385-F71F-4518-8F3E-36D64C1FCD03}"/>
            </a:ext>
          </a:extLst>
        </xdr:cNvPr>
        <xdr:cNvSpPr txBox="1"/>
      </xdr:nvSpPr>
      <xdr:spPr>
        <a:xfrm>
          <a:off x="3467100" y="4524375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Haute-Corse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insee.fr/fr/statistiques/6006454" TargetMode="External"/><Relationship Id="rId7" Type="http://schemas.openxmlformats.org/officeDocument/2006/relationships/hyperlink" Target="https://statistiques-locales.insee.fr/" TargetMode="External"/><Relationship Id="rId2" Type="http://schemas.openxmlformats.org/officeDocument/2006/relationships/hyperlink" Target="https://www.insee.fr/fr/statistiques/4481069" TargetMode="External"/><Relationship Id="rId1" Type="http://schemas.openxmlformats.org/officeDocument/2006/relationships/hyperlink" Target="https://www.ac-corse.fr/l-academie-en-chiffres-123583" TargetMode="External"/><Relationship Id="rId6" Type="http://schemas.openxmlformats.org/officeDocument/2006/relationships/hyperlink" Target="https://statistiques-locales.insee.fr/" TargetMode="External"/><Relationship Id="rId5" Type="http://schemas.openxmlformats.org/officeDocument/2006/relationships/hyperlink" Target="https://statistiques-locales.insee.fr/" TargetMode="External"/><Relationship Id="rId4" Type="http://schemas.openxmlformats.org/officeDocument/2006/relationships/hyperlink" Target="https://www.insee.fr/fr/statistiques/zones/2011101?geo=REG-94+DEP-2B+DEP-2A&amp;debut=0&amp;q=cor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showGridLines="0" zoomScaleNormal="100" zoomScaleSheetLayoutView="110" workbookViewId="0">
      <selection activeCell="C28" sqref="C28"/>
    </sheetView>
  </sheetViews>
  <sheetFormatPr baseColWidth="10" defaultRowHeight="12.75" x14ac:dyDescent="0.2"/>
  <cols>
    <col min="1" max="1" width="91.28515625" style="3" customWidth="1"/>
    <col min="2" max="16384" width="11.42578125" style="3"/>
  </cols>
  <sheetData>
    <row r="1" spans="1:1" x14ac:dyDescent="0.2">
      <c r="A1" s="2" t="s">
        <v>13</v>
      </c>
    </row>
    <row r="2" spans="1:1" x14ac:dyDescent="0.2">
      <c r="A2" s="4" t="s">
        <v>4</v>
      </c>
    </row>
    <row r="3" spans="1:1" x14ac:dyDescent="0.2">
      <c r="A3" s="11">
        <v>45093</v>
      </c>
    </row>
    <row r="4" spans="1:1" ht="20.25" thickBot="1" x14ac:dyDescent="0.35">
      <c r="A4" s="1" t="s">
        <v>2</v>
      </c>
    </row>
    <row r="5" spans="1:1" ht="13.5" thickTop="1" x14ac:dyDescent="0.2"/>
    <row r="6" spans="1:1" ht="25.5" x14ac:dyDescent="0.2">
      <c r="A6" s="5" t="s">
        <v>3</v>
      </c>
    </row>
    <row r="7" spans="1:1" x14ac:dyDescent="0.2">
      <c r="A7" s="6" t="s">
        <v>1</v>
      </c>
    </row>
    <row r="9" spans="1:1" s="8" customFormat="1" ht="17.25" thickBot="1" x14ac:dyDescent="0.25">
      <c r="A9" s="10" t="s">
        <v>5</v>
      </c>
    </row>
    <row r="10" spans="1:1" s="8" customFormat="1" ht="13.5" thickTop="1" x14ac:dyDescent="0.2">
      <c r="A10" s="7"/>
    </row>
    <row r="11" spans="1:1" s="8" customFormat="1" ht="25.5" x14ac:dyDescent="0.2">
      <c r="A11" s="12" t="s">
        <v>6</v>
      </c>
    </row>
    <row r="12" spans="1:1" s="8" customFormat="1" x14ac:dyDescent="0.2">
      <c r="A12" s="12"/>
    </row>
    <row r="13" spans="1:1" s="8" customFormat="1" x14ac:dyDescent="0.2">
      <c r="A13" s="12" t="s">
        <v>7</v>
      </c>
    </row>
    <row r="14" spans="1:1" s="8" customFormat="1" x14ac:dyDescent="0.2">
      <c r="A14" s="13" t="s">
        <v>8</v>
      </c>
    </row>
    <row r="15" spans="1:1" s="8" customFormat="1" x14ac:dyDescent="0.2">
      <c r="A15" s="14" t="s">
        <v>9</v>
      </c>
    </row>
    <row r="16" spans="1:1" s="8" customFormat="1" x14ac:dyDescent="0.2">
      <c r="A16" s="14" t="s">
        <v>14</v>
      </c>
    </row>
    <row r="17" spans="1:1" s="8" customFormat="1" x14ac:dyDescent="0.2">
      <c r="A17" s="15" t="s">
        <v>10</v>
      </c>
    </row>
    <row r="18" spans="1:1" s="8" customFormat="1" x14ac:dyDescent="0.2">
      <c r="A18" s="15" t="s">
        <v>11</v>
      </c>
    </row>
    <row r="19" spans="1:1" s="8" customFormat="1" x14ac:dyDescent="0.2">
      <c r="A19" s="15"/>
    </row>
    <row r="20" spans="1:1" s="8" customFormat="1" x14ac:dyDescent="0.2">
      <c r="A20" s="28" t="s">
        <v>36</v>
      </c>
    </row>
    <row r="21" spans="1:1" s="8" customFormat="1" x14ac:dyDescent="0.2">
      <c r="A21" s="48" t="s">
        <v>38</v>
      </c>
    </row>
    <row r="22" spans="1:1" s="8" customFormat="1" x14ac:dyDescent="0.2">
      <c r="A22" s="48" t="s">
        <v>39</v>
      </c>
    </row>
    <row r="23" spans="1:1" s="8" customFormat="1" x14ac:dyDescent="0.2">
      <c r="A23" s="48"/>
    </row>
    <row r="24" spans="1:1" s="8" customFormat="1" x14ac:dyDescent="0.2"/>
    <row r="25" spans="1:1" s="8" customFormat="1" x14ac:dyDescent="0.2"/>
    <row r="26" spans="1:1" s="8" customFormat="1" x14ac:dyDescent="0.2">
      <c r="A26" s="9" t="s">
        <v>0</v>
      </c>
    </row>
    <row r="27" spans="1:1" s="8" customFormat="1" x14ac:dyDescent="0.2">
      <c r="A27" s="16" t="s">
        <v>12</v>
      </c>
    </row>
    <row r="28" spans="1:1" s="8" customFormat="1" x14ac:dyDescent="0.2"/>
    <row r="29" spans="1:1" s="8" customFormat="1" x14ac:dyDescent="0.2"/>
    <row r="30" spans="1:1" s="8" customFormat="1" x14ac:dyDescent="0.2"/>
    <row r="31" spans="1:1" s="8" customFormat="1" x14ac:dyDescent="0.2"/>
    <row r="32" spans="1: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pans="1:1" s="8" customFormat="1" x14ac:dyDescent="0.2"/>
    <row r="66" spans="1:1" s="8" customFormat="1" x14ac:dyDescent="0.2"/>
    <row r="67" spans="1:1" s="8" customFormat="1" x14ac:dyDescent="0.2"/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</sheetData>
  <hyperlinks>
    <hyperlink ref="A7" r:id="rId1"/>
    <hyperlink ref="A14" r:id="rId2"/>
    <hyperlink ref="A15" r:id="rId3"/>
    <hyperlink ref="A16" r:id="rId4" display="Dossier complet : région de Corse"/>
    <hyperlink ref="A17" r:id="rId5" location="c=report&amp;chapter=evolpop&amp;report=r02&amp;selgeo1=reg.94&amp;selgeo2=metro.1" display="Source : Insee.fr"/>
    <hyperlink ref="A18" r:id="rId6" location="c=report&amp;chapter=compar&amp;report=r01&amp;selgeo1=dep.2A&amp;selgeo2=dep.2B" display="Source : Insee.fr"/>
    <hyperlink ref="A27" r:id="rId7" location="c=home"/>
  </hyperlinks>
  <pageMargins left="0.7" right="0.7" top="0.75" bottom="0.75" header="0.3" footer="0.3"/>
  <pageSetup paperSize="9" scale="97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zoomScaleNormal="100" workbookViewId="0">
      <selection activeCell="E30" sqref="E30"/>
    </sheetView>
  </sheetViews>
  <sheetFormatPr baseColWidth="10" defaultRowHeight="12" x14ac:dyDescent="0.2"/>
  <cols>
    <col min="1" max="2" width="6.7109375" customWidth="1"/>
    <col min="3" max="6" width="19.7109375" customWidth="1"/>
    <col min="7" max="7" width="26.5703125" style="26" customWidth="1"/>
    <col min="8" max="8" width="4.85546875" customWidth="1"/>
  </cols>
  <sheetData>
    <row r="1" spans="1:16" s="17" customFormat="1" ht="17.25" thickBot="1" x14ac:dyDescent="0.25">
      <c r="A1" s="46" t="str">
        <f>'1.01 Notice'!A9</f>
        <v>1.01 Les statistiques locales</v>
      </c>
      <c r="G1" s="29"/>
    </row>
    <row r="2" spans="1:16" ht="12.75" thickTop="1" x14ac:dyDescent="0.2"/>
    <row r="3" spans="1:16" ht="15" x14ac:dyDescent="0.2">
      <c r="A3" s="47" t="str">
        <f>'1.01 Notice'!A21</f>
        <v>[1] Population</v>
      </c>
    </row>
    <row r="11" spans="1:16" x14ac:dyDescent="0.2">
      <c r="J11" t="s">
        <v>33</v>
      </c>
      <c r="L11" t="s">
        <v>24</v>
      </c>
      <c r="N11" t="s">
        <v>33</v>
      </c>
      <c r="O11" t="s">
        <v>24</v>
      </c>
    </row>
    <row r="12" spans="1:16" x14ac:dyDescent="0.2">
      <c r="J12" t="s">
        <v>34</v>
      </c>
      <c r="K12" t="s">
        <v>35</v>
      </c>
      <c r="L12" t="s">
        <v>23</v>
      </c>
      <c r="M12" t="s">
        <v>25</v>
      </c>
      <c r="N12" t="s">
        <v>34</v>
      </c>
      <c r="O12" t="s">
        <v>23</v>
      </c>
    </row>
    <row r="13" spans="1:16" s="17" customFormat="1" ht="20.100000000000001" customHeight="1" x14ac:dyDescent="0.2">
      <c r="A13" s="18"/>
      <c r="B13" s="18"/>
      <c r="C13" s="22">
        <v>67813396</v>
      </c>
      <c r="D13" s="22">
        <v>349465</v>
      </c>
      <c r="E13" s="22">
        <v>187151</v>
      </c>
      <c r="F13" s="22">
        <v>162314</v>
      </c>
      <c r="G13" s="49" t="s">
        <v>17</v>
      </c>
      <c r="I13" s="17" t="s">
        <v>26</v>
      </c>
      <c r="J13" s="17">
        <f>N13*-1</f>
        <v>-27134</v>
      </c>
      <c r="K13" s="17">
        <v>25476</v>
      </c>
      <c r="L13" s="17">
        <f>O13*-1</f>
        <v>-16.399999999999999</v>
      </c>
      <c r="M13" s="17">
        <v>14.6</v>
      </c>
      <c r="N13" s="27">
        <v>27134</v>
      </c>
      <c r="O13" s="17">
        <v>16.399999999999999</v>
      </c>
    </row>
    <row r="14" spans="1:16" s="17" customFormat="1" ht="20.100000000000001" customHeight="1" x14ac:dyDescent="0.2">
      <c r="A14" s="18"/>
      <c r="B14" s="18"/>
      <c r="C14" s="22"/>
      <c r="D14" s="24">
        <f>D13/C13</f>
        <v>5.1533328311709975E-3</v>
      </c>
      <c r="E14" s="24">
        <f>E13/D13</f>
        <v>0.53553574749974964</v>
      </c>
      <c r="F14" s="24">
        <f>F13/D13</f>
        <v>0.46446425250025036</v>
      </c>
      <c r="G14" s="49"/>
      <c r="I14" s="17" t="s">
        <v>27</v>
      </c>
      <c r="J14" s="17">
        <f t="shared" ref="J14:J19" si="0">N14*-1</f>
        <v>-25813</v>
      </c>
      <c r="K14" s="17">
        <v>24794</v>
      </c>
      <c r="L14" s="17">
        <f t="shared" ref="L14:L19" si="1">O14*-1</f>
        <v>-15.6</v>
      </c>
      <c r="M14" s="17">
        <v>14.2</v>
      </c>
      <c r="N14" s="27">
        <v>25813</v>
      </c>
      <c r="O14" s="17">
        <v>15.6</v>
      </c>
    </row>
    <row r="15" spans="1:16" s="17" customFormat="1" ht="20.100000000000001" customHeight="1" x14ac:dyDescent="0.2">
      <c r="A15" s="18"/>
      <c r="B15" s="18"/>
      <c r="C15" s="22"/>
      <c r="D15" s="24"/>
      <c r="E15" s="24"/>
      <c r="F15" s="24"/>
      <c r="G15" s="25"/>
      <c r="I15" s="17" t="s">
        <v>28</v>
      </c>
      <c r="J15" s="17">
        <f t="shared" si="0"/>
        <v>-31341</v>
      </c>
      <c r="K15" s="17">
        <v>33718</v>
      </c>
      <c r="L15" s="17">
        <f t="shared" si="1"/>
        <v>-18.899999999999999</v>
      </c>
      <c r="M15" s="17">
        <v>19.3</v>
      </c>
      <c r="N15" s="27">
        <v>31341</v>
      </c>
      <c r="O15" s="17">
        <v>18.899999999999999</v>
      </c>
    </row>
    <row r="16" spans="1:16" ht="20.100000000000001" customHeight="1" x14ac:dyDescent="0.2">
      <c r="A16" s="19"/>
      <c r="B16" s="19"/>
      <c r="C16" s="20" t="s">
        <v>15</v>
      </c>
      <c r="D16" s="20">
        <v>2728</v>
      </c>
      <c r="E16" s="20">
        <v>1421</v>
      </c>
      <c r="F16" s="20">
        <v>1307</v>
      </c>
      <c r="G16" s="25" t="s">
        <v>18</v>
      </c>
      <c r="H16" s="17"/>
      <c r="I16" s="17" t="s">
        <v>29</v>
      </c>
      <c r="J16" s="17">
        <f t="shared" si="0"/>
        <v>-34766</v>
      </c>
      <c r="K16">
        <v>35767</v>
      </c>
      <c r="L16" s="17">
        <f t="shared" si="1"/>
        <v>-21</v>
      </c>
      <c r="M16">
        <v>20.5</v>
      </c>
      <c r="N16" s="27">
        <v>34766</v>
      </c>
      <c r="O16" s="17">
        <v>21</v>
      </c>
      <c r="P16" s="17"/>
    </row>
    <row r="17" spans="1:16" ht="20.100000000000001" customHeight="1" x14ac:dyDescent="0.2">
      <c r="A17" s="19"/>
      <c r="B17" s="19"/>
      <c r="C17" s="21">
        <v>10.4</v>
      </c>
      <c r="D17" s="21">
        <v>7.8</v>
      </c>
      <c r="E17" s="21">
        <v>7.3</v>
      </c>
      <c r="F17" s="21">
        <v>8.4</v>
      </c>
      <c r="G17" s="25" t="s">
        <v>37</v>
      </c>
      <c r="H17" s="17"/>
      <c r="I17" s="17" t="s">
        <v>30</v>
      </c>
      <c r="J17" s="17">
        <f t="shared" si="0"/>
        <v>-30525</v>
      </c>
      <c r="K17">
        <v>32734</v>
      </c>
      <c r="L17" s="17">
        <f t="shared" si="1"/>
        <v>-18.399999999999999</v>
      </c>
      <c r="M17">
        <v>18.7</v>
      </c>
      <c r="N17" s="27">
        <v>30525</v>
      </c>
      <c r="O17" s="17">
        <v>18.399999999999999</v>
      </c>
      <c r="P17" s="17"/>
    </row>
    <row r="18" spans="1:16" ht="35.1" customHeight="1" x14ac:dyDescent="0.2">
      <c r="A18" s="19"/>
      <c r="B18" s="19"/>
      <c r="C18" s="21">
        <v>105.9</v>
      </c>
      <c r="D18" s="21">
        <v>39.200000000000003</v>
      </c>
      <c r="E18" s="21"/>
      <c r="F18" s="21"/>
      <c r="G18" s="25" t="s">
        <v>19</v>
      </c>
      <c r="I18" t="s">
        <v>31</v>
      </c>
      <c r="J18" s="17">
        <f t="shared" si="0"/>
        <v>-14822</v>
      </c>
      <c r="K18">
        <v>19160</v>
      </c>
      <c r="L18" s="17">
        <f t="shared" si="1"/>
        <v>-8.9</v>
      </c>
      <c r="M18">
        <v>11</v>
      </c>
      <c r="N18" s="27">
        <v>14822</v>
      </c>
      <c r="O18" s="17">
        <v>8.9</v>
      </c>
      <c r="P18" s="17"/>
    </row>
    <row r="19" spans="1:16" ht="20.100000000000001" customHeight="1" x14ac:dyDescent="0.2">
      <c r="A19" s="19"/>
      <c r="B19" s="19"/>
      <c r="C19" s="21">
        <v>85.6</v>
      </c>
      <c r="D19" s="21">
        <v>85.7</v>
      </c>
      <c r="E19" s="21">
        <v>85.9</v>
      </c>
      <c r="F19" s="21">
        <v>85.3</v>
      </c>
      <c r="G19" s="49" t="s">
        <v>20</v>
      </c>
      <c r="I19" t="s">
        <v>32</v>
      </c>
      <c r="J19" s="17">
        <f t="shared" si="0"/>
        <v>-1242</v>
      </c>
      <c r="K19">
        <v>3149</v>
      </c>
      <c r="L19" s="17">
        <f t="shared" si="1"/>
        <v>-0.7</v>
      </c>
      <c r="M19">
        <v>1.8</v>
      </c>
      <c r="N19" s="27">
        <v>1242</v>
      </c>
      <c r="O19" s="17">
        <v>0.7</v>
      </c>
      <c r="P19" s="17"/>
    </row>
    <row r="20" spans="1:16" ht="20.100000000000001" customHeight="1" x14ac:dyDescent="0.2">
      <c r="A20" s="19"/>
      <c r="B20" s="19"/>
      <c r="C20" s="21">
        <v>79.7</v>
      </c>
      <c r="D20" s="21">
        <v>80.3</v>
      </c>
      <c r="E20" s="21">
        <v>80.7</v>
      </c>
      <c r="F20" s="21">
        <v>79.7</v>
      </c>
      <c r="G20" s="49"/>
    </row>
    <row r="21" spans="1:16" ht="20.100000000000001" customHeight="1" x14ac:dyDescent="0.2">
      <c r="A21" s="19"/>
      <c r="B21" s="19"/>
      <c r="C21" s="20" t="s">
        <v>16</v>
      </c>
      <c r="D21" s="20">
        <v>3617</v>
      </c>
      <c r="E21" s="20">
        <v>1928</v>
      </c>
      <c r="F21" s="20">
        <v>1689</v>
      </c>
      <c r="G21" s="25" t="s">
        <v>21</v>
      </c>
      <c r="H21" s="17"/>
      <c r="I21" s="17"/>
    </row>
    <row r="22" spans="1:16" ht="20.100000000000001" customHeight="1" x14ac:dyDescent="0.2">
      <c r="A22" s="19"/>
      <c r="B22" s="19"/>
      <c r="C22" s="21">
        <v>9.1</v>
      </c>
      <c r="D22" s="21">
        <v>9.4</v>
      </c>
      <c r="E22" s="21">
        <v>10.3</v>
      </c>
      <c r="F22" s="21">
        <v>11</v>
      </c>
      <c r="G22" s="25" t="s">
        <v>22</v>
      </c>
      <c r="H22" s="17"/>
      <c r="I22" s="17"/>
    </row>
    <row r="25" spans="1:16" x14ac:dyDescent="0.2">
      <c r="C25" s="23"/>
    </row>
  </sheetData>
  <mergeCells count="2">
    <mergeCell ref="G13:G14"/>
    <mergeCell ref="G19:G20"/>
  </mergeCells>
  <pageMargins left="0.7" right="0.7" top="0.75" bottom="0.75" header="0.3" footer="0.3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zoomScaleNormal="100" workbookViewId="0">
      <selection activeCell="S34" sqref="S34"/>
    </sheetView>
  </sheetViews>
  <sheetFormatPr baseColWidth="10" defaultRowHeight="12" x14ac:dyDescent="0.2"/>
  <cols>
    <col min="1" max="2" width="6.7109375" customWidth="1"/>
    <col min="3" max="4" width="19.7109375" customWidth="1"/>
    <col min="5" max="5" width="11.42578125" customWidth="1"/>
    <col min="6" max="6" width="19.7109375" customWidth="1"/>
    <col min="7" max="7" width="26.5703125" style="26" customWidth="1"/>
    <col min="8" max="8" width="7.42578125" customWidth="1"/>
  </cols>
  <sheetData>
    <row r="1" spans="1:14" s="17" customFormat="1" ht="17.25" thickBot="1" x14ac:dyDescent="0.25">
      <c r="A1" s="46" t="str">
        <f>'1.01 Notice'!A9</f>
        <v>1.01 Les statistiques locales</v>
      </c>
      <c r="G1" s="29"/>
    </row>
    <row r="2" spans="1:14" s="17" customFormat="1" ht="12.75" thickTop="1" x14ac:dyDescent="0.2">
      <c r="A2"/>
      <c r="G2" s="29"/>
    </row>
    <row r="3" spans="1:14" ht="15" x14ac:dyDescent="0.2">
      <c r="A3" s="47" t="str">
        <f>'1.01 Notice'!A22</f>
        <v>[2] Population non-scolarisée de 15 ans et plus</v>
      </c>
    </row>
    <row r="14" spans="1:14" s="17" customFormat="1" ht="20.100000000000001" customHeight="1" x14ac:dyDescent="0.2">
      <c r="A14" s="18"/>
      <c r="B14" s="18"/>
      <c r="C14" s="22">
        <v>47739925</v>
      </c>
      <c r="D14" s="22">
        <v>266252</v>
      </c>
      <c r="E14" s="22"/>
      <c r="F14" s="22"/>
      <c r="G14" s="25"/>
      <c r="N14" s="27"/>
    </row>
    <row r="15" spans="1:14" s="17" customFormat="1" ht="20.100000000000001" customHeight="1" x14ac:dyDescent="0.2">
      <c r="A15" s="18"/>
      <c r="B15" s="18"/>
      <c r="C15" s="22"/>
      <c r="D15" s="24">
        <f>D14/C14</f>
        <v>5.5771348614393505E-3</v>
      </c>
      <c r="E15" s="24"/>
      <c r="G15" s="45"/>
      <c r="H15" s="45"/>
      <c r="I15" s="45"/>
      <c r="J15" s="45"/>
      <c r="K15" s="45"/>
      <c r="N15" s="27"/>
    </row>
    <row r="16" spans="1:14" s="17" customFormat="1" ht="18" x14ac:dyDescent="0.2">
      <c r="B16" s="18"/>
      <c r="C16" s="22"/>
      <c r="D16" s="24"/>
      <c r="G16" s="25"/>
      <c r="N16" s="27"/>
    </row>
    <row r="17" spans="2:16" ht="15" customHeight="1" x14ac:dyDescent="0.2">
      <c r="B17" s="19"/>
      <c r="C17" s="20"/>
      <c r="D17" s="20"/>
      <c r="E17" s="32"/>
      <c r="F17" s="50" t="s">
        <v>66</v>
      </c>
      <c r="G17" s="50"/>
      <c r="H17" s="50"/>
      <c r="I17" s="50"/>
      <c r="J17" s="50"/>
      <c r="K17" s="50"/>
      <c r="L17" s="50"/>
      <c r="N17" s="27"/>
      <c r="O17" s="17"/>
      <c r="P17" s="17"/>
    </row>
    <row r="18" spans="2:16" x14ac:dyDescent="0.2">
      <c r="E18" s="31"/>
    </row>
    <row r="27" spans="2:16" s="34" customFormat="1" x14ac:dyDescent="0.2">
      <c r="B27" s="36"/>
      <c r="G27" s="35"/>
    </row>
    <row r="28" spans="2:16" s="34" customFormat="1" x14ac:dyDescent="0.2">
      <c r="G28" s="35"/>
    </row>
    <row r="29" spans="2:16" s="34" customFormat="1" x14ac:dyDescent="0.2">
      <c r="G29" s="35"/>
    </row>
    <row r="30" spans="2:16" s="34" customFormat="1" x14ac:dyDescent="0.2">
      <c r="G30" s="35"/>
    </row>
    <row r="31" spans="2:16" s="34" customFormat="1" x14ac:dyDescent="0.2">
      <c r="G31" s="35"/>
    </row>
    <row r="32" spans="2:16" s="34" customFormat="1" x14ac:dyDescent="0.2">
      <c r="G32" s="35"/>
    </row>
    <row r="33" spans="1:7" s="34" customFormat="1" x14ac:dyDescent="0.2">
      <c r="G33" s="35"/>
    </row>
    <row r="34" spans="1:7" s="34" customFormat="1" x14ac:dyDescent="0.2">
      <c r="G34" s="35"/>
    </row>
    <row r="35" spans="1:7" s="34" customFormat="1" x14ac:dyDescent="0.2">
      <c r="G35" s="35"/>
    </row>
    <row r="36" spans="1:7" s="34" customFormat="1" x14ac:dyDescent="0.2">
      <c r="G36" s="35"/>
    </row>
    <row r="37" spans="1:7" s="34" customFormat="1" x14ac:dyDescent="0.2">
      <c r="G37" s="35"/>
    </row>
    <row r="38" spans="1:7" s="34" customFormat="1" x14ac:dyDescent="0.2">
      <c r="G38" s="35"/>
    </row>
    <row r="39" spans="1:7" s="34" customFormat="1" x14ac:dyDescent="0.2">
      <c r="A39" s="30" t="s">
        <v>40</v>
      </c>
      <c r="G39" s="35"/>
    </row>
    <row r="40" spans="1:7" s="34" customFormat="1" x14ac:dyDescent="0.2">
      <c r="A40" s="33" t="s">
        <v>41</v>
      </c>
      <c r="G40" s="35"/>
    </row>
    <row r="41" spans="1:7" x14ac:dyDescent="0.2">
      <c r="A41" s="33" t="s">
        <v>42</v>
      </c>
    </row>
    <row r="43" spans="1:7" s="37" customFormat="1" x14ac:dyDescent="0.2">
      <c r="G43" s="38"/>
    </row>
    <row r="44" spans="1:7" s="37" customFormat="1" x14ac:dyDescent="0.2">
      <c r="G44" s="38"/>
    </row>
    <row r="45" spans="1:7" s="37" customFormat="1" x14ac:dyDescent="0.2">
      <c r="G45" s="38"/>
    </row>
    <row r="46" spans="1:7" s="37" customFormat="1" x14ac:dyDescent="0.2">
      <c r="G46" s="38"/>
    </row>
    <row r="47" spans="1:7" s="37" customFormat="1" x14ac:dyDescent="0.2">
      <c r="E47" s="39"/>
      <c r="F47" s="40"/>
      <c r="G47" s="38"/>
    </row>
    <row r="48" spans="1:7" s="37" customFormat="1" x14ac:dyDescent="0.2">
      <c r="B48" s="37" t="s">
        <v>43</v>
      </c>
      <c r="C48" s="37" t="s">
        <v>43</v>
      </c>
      <c r="D48" s="37" t="s">
        <v>44</v>
      </c>
      <c r="G48" s="38"/>
    </row>
    <row r="49" spans="2:11" s="37" customFormat="1" x14ac:dyDescent="0.2">
      <c r="B49" s="37" t="s">
        <v>45</v>
      </c>
      <c r="C49" s="37" t="s">
        <v>46</v>
      </c>
      <c r="D49" s="37" t="s">
        <v>47</v>
      </c>
      <c r="E49" s="37" t="s">
        <v>48</v>
      </c>
      <c r="F49" s="37" t="s">
        <v>49</v>
      </c>
      <c r="G49" s="38" t="s">
        <v>50</v>
      </c>
      <c r="H49" s="37" t="s">
        <v>51</v>
      </c>
    </row>
    <row r="50" spans="2:11" s="37" customFormat="1" x14ac:dyDescent="0.2">
      <c r="B50" s="37" t="s">
        <v>52</v>
      </c>
      <c r="C50" s="37" t="s">
        <v>53</v>
      </c>
      <c r="D50" s="41">
        <f>26527/I50</f>
        <v>0.21187868912690996</v>
      </c>
      <c r="E50" s="41">
        <f>10366/I50</f>
        <v>8.2796188467959012E-2</v>
      </c>
      <c r="F50" s="41">
        <f>26613/I50</f>
        <v>0.21256559557184962</v>
      </c>
      <c r="G50" s="42">
        <f>29141/I50</f>
        <v>0.2327574501393781</v>
      </c>
      <c r="H50" s="41">
        <f>32552/I50</f>
        <v>0.26000207669390329</v>
      </c>
      <c r="I50" s="43">
        <v>125199</v>
      </c>
    </row>
    <row r="51" spans="2:11" s="37" customFormat="1" x14ac:dyDescent="0.2">
      <c r="B51" s="37" t="s">
        <v>54</v>
      </c>
      <c r="C51" s="37" t="s">
        <v>55</v>
      </c>
      <c r="D51" s="41">
        <f>33694/I51</f>
        <v>0.2388747492077446</v>
      </c>
      <c r="E51" s="41">
        <f>11883/I51</f>
        <v>8.4244929211005792E-2</v>
      </c>
      <c r="F51" s="41">
        <f>28896/I51</f>
        <v>0.20485916641262505</v>
      </c>
      <c r="G51" s="42">
        <f>29966/I51</f>
        <v>0.21244496749448788</v>
      </c>
      <c r="H51" s="41">
        <f>36614/I51</f>
        <v>0.25957618767413665</v>
      </c>
      <c r="I51" s="43">
        <v>141053</v>
      </c>
    </row>
    <row r="52" spans="2:11" s="37" customFormat="1" x14ac:dyDescent="0.2">
      <c r="G52" s="38"/>
    </row>
    <row r="53" spans="2:11" s="37" customFormat="1" x14ac:dyDescent="0.2">
      <c r="G53" s="38"/>
    </row>
    <row r="54" spans="2:11" s="37" customFormat="1" x14ac:dyDescent="0.2">
      <c r="B54" s="37" t="s">
        <v>56</v>
      </c>
      <c r="G54" s="38"/>
    </row>
    <row r="55" spans="2:11" s="37" customFormat="1" x14ac:dyDescent="0.2">
      <c r="G55" s="38"/>
    </row>
    <row r="56" spans="2:11" s="37" customFormat="1" x14ac:dyDescent="0.2">
      <c r="D56" s="37" t="s">
        <v>57</v>
      </c>
      <c r="E56" s="37" t="s">
        <v>58</v>
      </c>
      <c r="F56" s="37" t="s">
        <v>59</v>
      </c>
      <c r="G56" s="37" t="s">
        <v>60</v>
      </c>
      <c r="H56" s="37" t="s">
        <v>61</v>
      </c>
      <c r="I56" s="37" t="s">
        <v>62</v>
      </c>
      <c r="J56" s="37" t="s">
        <v>63</v>
      </c>
      <c r="K56" s="37" t="s">
        <v>64</v>
      </c>
    </row>
    <row r="57" spans="2:11" s="37" customFormat="1" x14ac:dyDescent="0.2">
      <c r="C57" s="37" t="s">
        <v>55</v>
      </c>
      <c r="D57" s="44">
        <v>1.0999999999999999E-2</v>
      </c>
      <c r="E57" s="44">
        <v>5.6000000000000001E-2</v>
      </c>
      <c r="F57" s="44">
        <v>5.0999999999999997E-2</v>
      </c>
      <c r="G57" s="44">
        <v>0.11</v>
      </c>
      <c r="H57" s="44">
        <v>0.182</v>
      </c>
      <c r="I57" s="44">
        <v>0.10299999999999999</v>
      </c>
      <c r="J57" s="44">
        <v>0.26600000000000001</v>
      </c>
      <c r="K57" s="44">
        <v>0.221</v>
      </c>
    </row>
    <row r="58" spans="2:11" s="37" customFormat="1" x14ac:dyDescent="0.2">
      <c r="C58" s="37" t="s">
        <v>65</v>
      </c>
      <c r="D58" s="44">
        <v>7.0000000000000001E-3</v>
      </c>
      <c r="E58" s="44">
        <v>5.8000000000000003E-2</v>
      </c>
      <c r="F58" s="44">
        <v>5.5E-2</v>
      </c>
      <c r="G58" s="44">
        <v>0.126</v>
      </c>
      <c r="H58" s="44">
        <v>0.19</v>
      </c>
      <c r="I58" s="44">
        <v>0.104</v>
      </c>
      <c r="J58" s="44">
        <v>0.27700000000000002</v>
      </c>
      <c r="K58" s="44">
        <v>0.18099999999999999</v>
      </c>
    </row>
    <row r="59" spans="2:11" s="37" customFormat="1" x14ac:dyDescent="0.2">
      <c r="G59" s="38"/>
    </row>
    <row r="60" spans="2:11" s="37" customFormat="1" x14ac:dyDescent="0.2">
      <c r="G60" s="38"/>
    </row>
    <row r="61" spans="2:11" s="34" customFormat="1" x14ac:dyDescent="0.2">
      <c r="G61" s="35"/>
    </row>
    <row r="62" spans="2:11" s="34" customFormat="1" x14ac:dyDescent="0.2">
      <c r="G62" s="35"/>
    </row>
    <row r="63" spans="2:11" s="34" customFormat="1" x14ac:dyDescent="0.2">
      <c r="G63" s="35"/>
    </row>
    <row r="64" spans="2:11" s="34" customFormat="1" x14ac:dyDescent="0.2">
      <c r="G64" s="35"/>
    </row>
    <row r="65" spans="7:7" s="34" customFormat="1" x14ac:dyDescent="0.2">
      <c r="G65" s="35"/>
    </row>
  </sheetData>
  <mergeCells count="1">
    <mergeCell ref="F17:L17"/>
  </mergeCells>
  <pageMargins left="0.7" right="0.7" top="0.75" bottom="0.75" header="0.3" footer="0.3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yracuseOfficeCustomData>{"createMode":"plain_doc","forceRefresh":"0"}</SyracuseOfficeCustomData>
</file>

<file path=customXml/item2.xml>��< ? x m l   v e r s i o n = " 1 . 0 "   e n c o d i n g = " u t f - 1 6 " ? > < D a t a M a s h u p   s q m i d = " c 1 c 6 9 9 e 6 - 1 f f 9 - 4 8 2 7 - a e 7 2 - b 7 4 8 b 2 5 1 4 0 6 3 "   x m l n s = " h t t p : / / s c h e m a s . m i c r o s o f t . c o m / D a t a M a s h u p " > A A A A A B g D A A B Q S w M E F A A C A A g A K W U 8 V Z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C l l P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Z T x V K I p H u A 4 A A A A R A A A A E w A c A E Z v c m 1 1 b G F z L 1 N l Y 3 R p b 2 4 x L m 0 g o h g A K K A U A A A A A A A A A A A A A A A A A A A A A A A A A A A A K 0 5 N L s n M z 1 M I h t C G 1 g B Q S w E C L Q A U A A I A C A A p Z T x V l S W 5 p 6 g A A A D 5 A A A A E g A A A A A A A A A A A A A A A A A A A A A A Q 2 9 u Z m l n L 1 B h Y 2 t h Z 2 U u e G 1 s U E s B A i 0 A F A A C A A g A K W U 8 V Q / K 6 a u k A A A A 6 Q A A A B M A A A A A A A A A A A A A A A A A 9 A A A A F t D b 2 5 0 Z W 5 0 X 1 R 5 c G V z X S 5 4 b W x Q S w E C L Q A U A A I A C A A p Z T x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g M B 1 I 4 N A 0 u C s Y E x K Q u z m Q A A A A A C A A A A A A A D Z g A A w A A A A B A A A A C 4 b l p p s 2 n n Y H f 6 H H U r m k p 1 A A A A A A S A A A C g A A A A E A A A A H F f b D B J 1 Q Y 1 Y / 8 5 I 9 y s 3 E d Q A A A A e P Z a O r t 2 W + X A 7 c 2 F + M u L Y Q B x c 6 S K u 1 E 1 v e 6 Y 2 c N C 9 U u / E L 2 E N P g d y E c s M H F p h 9 d h c y c v K z k X N U T u 3 o U l p P H m m Z 4 t C b D F f o K b B l R c j s Y y N o k U A A A A + W G f B F 9 5 5 p q A 9 P 8 s 5 H u v L P o H p h E = < / D a t a M a s h u p > 
</file>

<file path=customXml/itemProps1.xml><?xml version="1.0" encoding="utf-8"?>
<ds:datastoreItem xmlns:ds="http://schemas.openxmlformats.org/officeDocument/2006/customXml" ds:itemID="{2E6075BA-1A90-42EA-A370-DD1A247498A8}">
  <ds:schemaRefs/>
</ds:datastoreItem>
</file>

<file path=customXml/itemProps2.xml><?xml version="1.0" encoding="utf-8"?>
<ds:datastoreItem xmlns:ds="http://schemas.openxmlformats.org/officeDocument/2006/customXml" ds:itemID="{E8B1CF49-0A2E-4F40-BE2F-CFB66C86EB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1.01 Notice</vt:lpstr>
      <vt:lpstr>1.01 Graph 1</vt:lpstr>
      <vt:lpstr>1.01 Graph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cp:lastPrinted>2024-01-25T14:42:13Z</cp:lastPrinted>
  <dcterms:created xsi:type="dcterms:W3CDTF">2022-06-08T12:40:59Z</dcterms:created>
  <dcterms:modified xsi:type="dcterms:W3CDTF">2024-01-25T14:42:24Z</dcterms:modified>
</cp:coreProperties>
</file>