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5200" windowHeight="9225" tabRatio="934" activeTab="2"/>
  </bookViews>
  <sheets>
    <sheet name="4.04 Notice" sheetId="48" r:id="rId1"/>
    <sheet name="4.04 Graphique 1" sheetId="47" r:id="rId2"/>
    <sheet name="4.04 Tableau 2" sheetId="35" r:id="rId3"/>
    <sheet name="4.04 Tableau 3" sheetId="38" r:id="rId4"/>
  </sheets>
  <definedNames>
    <definedName name="_xlnm.Print_Area" localSheetId="2">'4.04 Tableau 2'!$A$1:$H$41</definedName>
  </definedNames>
  <calcPr calcId="162913" refMode="R1C1"/>
</workbook>
</file>

<file path=xl/calcChain.xml><?xml version="1.0" encoding="utf-8"?>
<calcChain xmlns="http://schemas.openxmlformats.org/spreadsheetml/2006/main">
  <c r="F36" i="35" l="1"/>
  <c r="E36" i="35"/>
  <c r="H27" i="35"/>
  <c r="H33" i="35"/>
  <c r="H8" i="35"/>
  <c r="C33" i="35" l="1"/>
  <c r="E11" i="38" l="1"/>
  <c r="A3" i="38" l="1"/>
  <c r="A3" i="35"/>
  <c r="A3" i="47"/>
  <c r="G19" i="35" l="1"/>
  <c r="D35" i="35"/>
  <c r="C35" i="35"/>
  <c r="G29" i="35"/>
  <c r="G30" i="35"/>
  <c r="G31" i="35"/>
  <c r="G32" i="35"/>
  <c r="G33" i="35"/>
  <c r="G34" i="35"/>
  <c r="G28" i="35"/>
  <c r="G27" i="35"/>
  <c r="G25" i="35"/>
  <c r="G24" i="35"/>
  <c r="G23" i="35"/>
  <c r="G22" i="35"/>
  <c r="D26" i="35"/>
  <c r="E26" i="35"/>
  <c r="F26" i="35"/>
  <c r="C26" i="35"/>
  <c r="G20" i="35"/>
  <c r="G18" i="35"/>
  <c r="G17" i="35"/>
  <c r="D21" i="35"/>
  <c r="E21" i="35"/>
  <c r="F21" i="35"/>
  <c r="C21" i="35"/>
  <c r="G15" i="35"/>
  <c r="G14" i="35"/>
  <c r="G13" i="35"/>
  <c r="G12" i="35"/>
  <c r="D16" i="35"/>
  <c r="E16" i="35"/>
  <c r="F16" i="35"/>
  <c r="C16" i="35"/>
  <c r="G8" i="35"/>
  <c r="G9" i="35"/>
  <c r="G10" i="35"/>
  <c r="G7" i="35"/>
  <c r="D11" i="35"/>
  <c r="E11" i="35"/>
  <c r="F11" i="35"/>
  <c r="C11" i="35"/>
  <c r="D36" i="35" l="1"/>
  <c r="C36" i="35"/>
  <c r="G35" i="35"/>
  <c r="H34" i="35"/>
  <c r="H31" i="35"/>
  <c r="G26" i="35"/>
  <c r="G21" i="35"/>
  <c r="H17" i="35" s="1"/>
  <c r="G11" i="35"/>
  <c r="H7" i="35" s="1"/>
  <c r="G16" i="35"/>
  <c r="H12" i="35" s="1"/>
  <c r="H24" i="35" l="1"/>
  <c r="H22" i="35"/>
  <c r="H23" i="35"/>
  <c r="H35" i="35"/>
  <c r="G36" i="35"/>
  <c r="H28" i="35"/>
  <c r="H32" i="35"/>
  <c r="H29" i="35"/>
  <c r="H25" i="35"/>
  <c r="H19" i="35"/>
  <c r="H10" i="35"/>
  <c r="H15" i="35"/>
  <c r="H18" i="35"/>
  <c r="H20" i="35"/>
  <c r="H14" i="35"/>
  <c r="H9" i="35"/>
  <c r="H13" i="35"/>
  <c r="H21" i="35" l="1"/>
  <c r="H11" i="35"/>
  <c r="H26" i="35"/>
  <c r="H30" i="35"/>
  <c r="H16" i="35"/>
</calcChain>
</file>

<file path=xl/sharedStrings.xml><?xml version="1.0" encoding="utf-8"?>
<sst xmlns="http://schemas.openxmlformats.org/spreadsheetml/2006/main" count="96" uniqueCount="73">
  <si>
    <t>Total</t>
  </si>
  <si>
    <t>11 ans</t>
  </si>
  <si>
    <t>12 ans</t>
  </si>
  <si>
    <t>13 ans</t>
  </si>
  <si>
    <t>14 ans</t>
  </si>
  <si>
    <t>15 ans</t>
  </si>
  <si>
    <t>Public</t>
  </si>
  <si>
    <t>10 ans ou moins</t>
  </si>
  <si>
    <t>13 ans ou plus</t>
  </si>
  <si>
    <t>11 ans ou moins</t>
  </si>
  <si>
    <t>14 ans ou plus</t>
  </si>
  <si>
    <t>12 ans ou moins</t>
  </si>
  <si>
    <t>15 ans ou plus</t>
  </si>
  <si>
    <t>13 ans ou moins</t>
  </si>
  <si>
    <t>16 ans ou plus</t>
  </si>
  <si>
    <t>Sixième - cinquième</t>
  </si>
  <si>
    <t>Cinquième - quatrième</t>
  </si>
  <si>
    <t>dont filles</t>
  </si>
  <si>
    <t>Public + Privé</t>
  </si>
  <si>
    <t xml:space="preserve">Total </t>
  </si>
  <si>
    <t>%</t>
  </si>
  <si>
    <t>Quatrième - troisième</t>
  </si>
  <si>
    <t>Total formations en collège</t>
  </si>
  <si>
    <t>dont 11 ans</t>
  </si>
  <si>
    <t>dont 12 ans</t>
  </si>
  <si>
    <t>dont 13 ans</t>
  </si>
  <si>
    <t>dont 14 ans</t>
  </si>
  <si>
    <t>Passages dans l'Éducation nationale</t>
  </si>
  <si>
    <t>Privé sous contrat</t>
  </si>
  <si>
    <t>Sixième générale</t>
  </si>
  <si>
    <t>Cinquième générale</t>
  </si>
  <si>
    <t>Quatrième générale</t>
  </si>
  <si>
    <t>Troisième générale</t>
  </si>
  <si>
    <t>Troisième générale - seconde GT</t>
  </si>
  <si>
    <t>Troisième générale -  formations professionnelles en lycée</t>
  </si>
  <si>
    <t>[3] Évolution des taux de passage dans les établissements de l'Éducation nationale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</si>
  <si>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 </t>
    </r>
    <r>
      <rPr>
        <sz val="8"/>
        <color indexed="63"/>
        <rFont val="Arial"/>
        <family val="2"/>
      </rPr>
      <t xml:space="preserve">: </t>
    </r>
    <r>
      <rPr>
        <sz val="8"/>
        <rFont val="Arial"/>
        <family val="2"/>
      </rPr>
      <t>les lignes en italiques sont celles de l’âge théorique des élèves.</t>
    </r>
  </si>
  <si>
    <t>Source : DEPP / Système d'information Scolarité.</t>
  </si>
  <si>
    <t>Source : DEPP/ Système d'information Scolarité.</t>
  </si>
  <si>
    <t>RERS 4.04 Les formations en collège : sexe, âge, flux</t>
  </si>
  <si>
    <t>Population concernée : établissements publics et privés sous contrat dépendant du ministère chargé de l'Éducation nationale (EREA compris, hors Segpa).</t>
  </si>
  <si>
    <t>Cinquième Segpa</t>
  </si>
  <si>
    <t>Sixième Segpa</t>
  </si>
  <si>
    <t>Quatrième Segpa</t>
  </si>
  <si>
    <t>Troisième Segpa</t>
  </si>
  <si>
    <t>4.04 Les formations en collège : sexe, âge, flux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</si>
  <si>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</si>
  <si>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</si>
  <si>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Élèves sous statut scolaire inscrits dans les établissements publics et privés sous contrat dépendant du ministère chargé de l’Éducation nationale (EREA compris).</t>
    </r>
  </si>
  <si>
    <r>
      <t>Taux de passage, taux de sortie</t>
    </r>
    <r>
      <rPr>
        <sz val="8"/>
        <color rgb="FF000000"/>
        <rFont val="Arial"/>
        <family val="2"/>
      </rPr>
      <t xml:space="preserve"> - Voir « Glossaire ».</t>
    </r>
  </si>
  <si>
    <t>Pour en savoir plus</t>
  </si>
  <si>
    <r>
      <t>- Note d’Information</t>
    </r>
    <r>
      <rPr>
        <sz val="8"/>
        <color rgb="FF000000"/>
        <rFont val="Arial"/>
        <family val="2"/>
      </rPr>
      <t> : 21.46</t>
    </r>
  </si>
  <si>
    <t>Source</t>
  </si>
  <si>
    <t>DEPP, Système d’information Scolarité.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</si>
  <si>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</si>
  <si>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</si>
  <si>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</si>
  <si>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</si>
  <si>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</si>
  <si>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</si>
  <si>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taux de redoublement dans les formations générales de collège des établissements de l'Éducation nationale</t>
  </si>
  <si>
    <t>► Champ : Région Corse Public + Privé sous contrat.</t>
  </si>
  <si>
    <t>► Champ :Région Corse, Public + Privé sous contrat.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</si>
  <si>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</si>
  <si>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</si>
  <si>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</si>
  <si>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</si>
  <si>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[2] Répartition, pour les formations en collège, des élèves selon l'âge et le sexe à la rentrée 2023</t>
  </si>
  <si>
    <t>Population concernée : établissements publics et privés sous contrat dépendant du ministère chargé de l'Éducation nationale (EREA compris).</t>
  </si>
  <si>
    <t>RERS 2023</t>
  </si>
  <si>
    <t>DPSA, RSC 2023</t>
  </si>
  <si>
    <t>Population concernée : établissements publics et privés sous contrat dépendant du ministère chargé de l'Éducation nationale (hors Segpa).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</si>
  <si>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21,8 % des élèves scolarisés en troisième (y compris Ulis et Segpa ) en 2022 ont poursuivi leurs études sous statut scolaire en formations professionnelles à la rentrée 2023 dans un établissement de l'Éducation nationale.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</si>
</sst>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0.0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-F800]dddd\,\ mmmm\ dd\,\ yyyy"/>
  </numFmts>
  <fonts count="61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u/>
      <sz val="10"/>
      <color indexed="12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</borders>
  <cellStyleXfs count="9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6" fillId="16" borderId="1"/>
    <xf numFmtId="0" fontId="23" fillId="17" borderId="2" applyNumberFormat="0" applyAlignment="0" applyProtection="0"/>
    <xf numFmtId="0" fontId="6" fillId="0" borderId="3"/>
    <xf numFmtId="0" fontId="11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3" fillId="20" borderId="0">
      <alignment horizontal="center" wrapText="1"/>
    </xf>
    <xf numFmtId="0" fontId="9" fillId="19" borderId="0">
      <alignment horizontal="center"/>
    </xf>
    <xf numFmtId="167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21" borderId="1" applyBorder="0">
      <protection locked="0"/>
    </xf>
    <xf numFmtId="0" fontId="28" fillId="0" borderId="0" applyNumberFormat="0" applyFill="0" applyBorder="0" applyAlignment="0" applyProtection="0"/>
    <xf numFmtId="0" fontId="18" fillId="19" borderId="3">
      <alignment horizontal="left"/>
    </xf>
    <xf numFmtId="0" fontId="29" fillId="19" borderId="0">
      <alignment horizontal="left"/>
    </xf>
    <xf numFmtId="0" fontId="30" fillId="4" borderId="0" applyNumberFormat="0" applyBorder="0" applyAlignment="0" applyProtection="0"/>
    <xf numFmtId="0" fontId="31" fillId="22" borderId="0">
      <alignment horizontal="right" vertical="top" textRotation="90" wrapText="1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7" borderId="2" applyNumberFormat="0" applyAlignment="0" applyProtection="0"/>
    <xf numFmtId="0" fontId="2" fillId="20" borderId="0">
      <alignment horizontal="center"/>
    </xf>
    <xf numFmtId="0" fontId="6" fillId="19" borderId="9">
      <alignment wrapText="1"/>
    </xf>
    <xf numFmtId="0" fontId="36" fillId="19" borderId="10"/>
    <xf numFmtId="0" fontId="36" fillId="19" borderId="11"/>
    <xf numFmtId="0" fontId="6" fillId="19" borderId="12">
      <alignment horizontal="center" wrapText="1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0" borderId="0"/>
    <xf numFmtId="0" fontId="14" fillId="0" borderId="0"/>
    <xf numFmtId="0" fontId="3" fillId="0" borderId="0"/>
    <xf numFmtId="0" fontId="47" fillId="0" borderId="0"/>
    <xf numFmtId="0" fontId="20" fillId="0" borderId="0"/>
    <xf numFmtId="0" fontId="3" fillId="0" borderId="0"/>
    <xf numFmtId="0" fontId="47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" fillId="0" borderId="0"/>
    <xf numFmtId="0" fontId="1" fillId="0" borderId="0"/>
    <xf numFmtId="0" fontId="40" fillId="17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6" fillId="19" borderId="3"/>
    <xf numFmtId="0" fontId="25" fillId="19" borderId="0">
      <alignment horizontal="right"/>
    </xf>
    <xf numFmtId="0" fontId="41" fillId="24" borderId="0">
      <alignment horizontal="center"/>
    </xf>
    <xf numFmtId="0" fontId="42" fillId="20" borderId="0"/>
    <xf numFmtId="0" fontId="43" fillId="22" borderId="14">
      <alignment horizontal="left" vertical="top" wrapText="1"/>
    </xf>
    <xf numFmtId="0" fontId="43" fillId="22" borderId="15">
      <alignment horizontal="left" vertical="top"/>
    </xf>
    <xf numFmtId="37" fontId="44" fillId="0" borderId="0"/>
    <xf numFmtId="0" fontId="24" fillId="19" borderId="0">
      <alignment horizontal="center"/>
    </xf>
    <xf numFmtId="0" fontId="19" fillId="0" borderId="0" applyNumberFormat="0" applyFill="0" applyBorder="0" applyAlignment="0" applyProtection="0"/>
    <xf numFmtId="0" fontId="7" fillId="19" borderId="0"/>
    <xf numFmtId="0" fontId="45" fillId="0" borderId="0" applyNumberFormat="0" applyFill="0" applyBorder="0" applyAlignment="0" applyProtection="0"/>
    <xf numFmtId="0" fontId="58" fillId="0" borderId="20" applyNumberFormat="0" applyFill="0" applyAlignment="0" applyProtection="0"/>
  </cellStyleXfs>
  <cellXfs count="94">
    <xf numFmtId="0" fontId="0" fillId="0" borderId="0" xfId="0"/>
    <xf numFmtId="0" fontId="2" fillId="0" borderId="0" xfId="71" quotePrefix="1" applyFont="1" applyAlignment="1">
      <alignment horizontal="left"/>
    </xf>
    <xf numFmtId="0" fontId="2" fillId="0" borderId="0" xfId="71" applyFont="1"/>
    <xf numFmtId="0" fontId="3" fillId="0" borderId="0" xfId="71" applyFont="1"/>
    <xf numFmtId="0" fontId="3" fillId="0" borderId="0" xfId="71" applyFont="1" applyBorder="1"/>
    <xf numFmtId="0" fontId="6" fillId="0" borderId="0" xfId="71" applyFont="1" applyBorder="1"/>
    <xf numFmtId="0" fontId="2" fillId="0" borderId="0" xfId="71" applyFont="1" applyBorder="1"/>
    <xf numFmtId="0" fontId="3" fillId="0" borderId="0" xfId="71" applyFont="1" applyFill="1"/>
    <xf numFmtId="0" fontId="10" fillId="0" borderId="0" xfId="71" applyFont="1" applyFill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70" applyFont="1" applyBorder="1" applyAlignment="1">
      <alignment horizontal="left"/>
    </xf>
    <xf numFmtId="165" fontId="6" fillId="0" borderId="0" xfId="0" applyNumberFormat="1" applyFont="1" applyBorder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quotePrefix="1" applyFont="1" applyAlignment="1"/>
    <xf numFmtId="0" fontId="6" fillId="0" borderId="0" xfId="71" applyFont="1" applyBorder="1" applyAlignment="1"/>
    <xf numFmtId="3" fontId="6" fillId="0" borderId="0" xfId="0" applyNumberFormat="1" applyFont="1" applyFill="1" applyBorder="1" applyAlignment="1">
      <alignment horizontal="right"/>
    </xf>
    <xf numFmtId="0" fontId="13" fillId="0" borderId="0" xfId="71" quotePrefix="1" applyFont="1" applyAlignment="1"/>
    <xf numFmtId="0" fontId="7" fillId="0" borderId="0" xfId="0" applyFont="1" applyFill="1" applyAlignment="1">
      <alignment horizontal="left" vertical="top"/>
    </xf>
    <xf numFmtId="0" fontId="0" fillId="0" borderId="0" xfId="0" applyFill="1" applyAlignment="1"/>
    <xf numFmtId="0" fontId="2" fillId="0" borderId="0" xfId="71" applyFont="1" applyFill="1"/>
    <xf numFmtId="0" fontId="6" fillId="0" borderId="0" xfId="71" applyFont="1" applyFill="1" applyBorder="1"/>
    <xf numFmtId="0" fontId="3" fillId="0" borderId="0" xfId="71" applyFont="1" applyFill="1" applyBorder="1"/>
    <xf numFmtId="0" fontId="1" fillId="0" borderId="0" xfId="0" applyFont="1" applyAlignment="1">
      <alignment vertical="center" wrapText="1"/>
    </xf>
    <xf numFmtId="0" fontId="3" fillId="0" borderId="0" xfId="0" applyFont="1"/>
    <xf numFmtId="0" fontId="13" fillId="0" borderId="0" xfId="0" applyFont="1" applyAlignment="1"/>
    <xf numFmtId="0" fontId="6" fillId="0" borderId="0" xfId="0" applyFont="1" applyBorder="1" applyAlignment="1">
      <alignment horizontal="left"/>
    </xf>
    <xf numFmtId="3" fontId="3" fillId="0" borderId="0" xfId="71" applyNumberFormat="1" applyFont="1"/>
    <xf numFmtId="0" fontId="50" fillId="0" borderId="0" xfId="0" applyFont="1"/>
    <xf numFmtId="0" fontId="51" fillId="0" borderId="0" xfId="62" applyFont="1"/>
    <xf numFmtId="0" fontId="3" fillId="0" borderId="0" xfId="59"/>
    <xf numFmtId="171" fontId="51" fillId="0" borderId="0" xfId="59" applyNumberFormat="1" applyFont="1" applyAlignment="1">
      <alignment horizontal="right" wrapText="1"/>
    </xf>
    <xf numFmtId="0" fontId="52" fillId="0" borderId="0" xfId="59" applyFont="1" applyAlignment="1">
      <alignment vertical="center" wrapText="1"/>
    </xf>
    <xf numFmtId="0" fontId="51" fillId="0" borderId="0" xfId="59" applyFont="1"/>
    <xf numFmtId="0" fontId="3" fillId="0" borderId="0" xfId="59" applyFont="1"/>
    <xf numFmtId="0" fontId="53" fillId="0" borderId="0" xfId="59" applyFont="1" applyFill="1" applyAlignment="1">
      <alignment vertical="center" wrapText="1"/>
    </xf>
    <xf numFmtId="0" fontId="13" fillId="0" borderId="0" xfId="59" applyFont="1" applyAlignment="1">
      <alignment wrapText="1"/>
    </xf>
    <xf numFmtId="0" fontId="53" fillId="0" borderId="0" xfId="59" applyFont="1" applyFill="1" applyAlignment="1">
      <alignment vertical="center"/>
    </xf>
    <xf numFmtId="0" fontId="54" fillId="0" borderId="0" xfId="59" applyFont="1" applyAlignment="1">
      <alignment horizontal="justify" vertical="center" wrapText="1"/>
    </xf>
    <xf numFmtId="0" fontId="53" fillId="0" borderId="0" xfId="59" applyFont="1" applyAlignment="1">
      <alignment horizontal="justify" vertical="center" wrapText="1"/>
    </xf>
    <xf numFmtId="0" fontId="56" fillId="0" borderId="0" xfId="59" applyFont="1" applyAlignment="1">
      <alignment vertical="center" wrapText="1"/>
    </xf>
    <xf numFmtId="0" fontId="53" fillId="0" borderId="0" xfId="59" applyFont="1" applyAlignment="1">
      <alignment vertical="center" wrapText="1"/>
    </xf>
    <xf numFmtId="0" fontId="57" fillId="0" borderId="0" xfId="59" applyFont="1" applyAlignment="1">
      <alignment vertical="center" wrapText="1"/>
    </xf>
    <xf numFmtId="0" fontId="6" fillId="0" borderId="0" xfId="59" applyFont="1" applyAlignment="1">
      <alignment wrapText="1"/>
    </xf>
    <xf numFmtId="0" fontId="6" fillId="0" borderId="0" xfId="59" applyFont="1"/>
    <xf numFmtId="0" fontId="12" fillId="0" borderId="0" xfId="71" applyFont="1" applyBorder="1" applyAlignment="1">
      <alignment vertical="top"/>
    </xf>
    <xf numFmtId="3" fontId="3" fillId="0" borderId="0" xfId="71" applyNumberFormat="1" applyFont="1" applyFill="1"/>
    <xf numFmtId="0" fontId="7" fillId="0" borderId="0" xfId="71" applyFont="1" applyFill="1" applyBorder="1"/>
    <xf numFmtId="14" fontId="51" fillId="0" borderId="0" xfId="59" applyNumberFormat="1" applyFont="1" applyAlignment="1">
      <alignment horizontal="right" wrapText="1"/>
    </xf>
    <xf numFmtId="0" fontId="58" fillId="0" borderId="20" xfId="89"/>
    <xf numFmtId="0" fontId="3" fillId="0" borderId="0" xfId="62" applyFont="1" applyAlignment="1">
      <alignment horizontal="left" vertical="center" wrapText="1"/>
    </xf>
    <xf numFmtId="0" fontId="15" fillId="0" borderId="0" xfId="50" applyAlignment="1" applyProtection="1">
      <alignment vertical="center" wrapText="1"/>
    </xf>
    <xf numFmtId="3" fontId="7" fillId="0" borderId="0" xfId="71" applyNumberFormat="1" applyFont="1" applyFill="1" applyBorder="1"/>
    <xf numFmtId="166" fontId="7" fillId="0" borderId="0" xfId="71" applyNumberFormat="1" applyFont="1" applyFill="1" applyBorder="1"/>
    <xf numFmtId="3" fontId="3" fillId="0" borderId="18" xfId="71" applyNumberFormat="1" applyFont="1" applyBorder="1"/>
    <xf numFmtId="3" fontId="51" fillId="0" borderId="18" xfId="71" applyNumberFormat="1" applyFont="1" applyBorder="1"/>
    <xf numFmtId="166" fontId="3" fillId="0" borderId="18" xfId="71" applyNumberFormat="1" applyFont="1" applyBorder="1"/>
    <xf numFmtId="0" fontId="51" fillId="0" borderId="0" xfId="71" quotePrefix="1" applyFont="1" applyBorder="1" applyAlignment="1">
      <alignment horizontal="left"/>
    </xf>
    <xf numFmtId="0" fontId="59" fillId="0" borderId="0" xfId="71" applyFont="1" applyFill="1" applyBorder="1"/>
    <xf numFmtId="3" fontId="59" fillId="0" borderId="18" xfId="71" applyNumberFormat="1" applyFont="1" applyFill="1" applyBorder="1"/>
    <xf numFmtId="166" fontId="59" fillId="0" borderId="18" xfId="71" applyNumberFormat="1" applyFont="1" applyFill="1" applyBorder="1"/>
    <xf numFmtId="3" fontId="60" fillId="0" borderId="18" xfId="71" applyNumberFormat="1" applyFont="1" applyFill="1" applyBorder="1"/>
    <xf numFmtId="0" fontId="59" fillId="0" borderId="0" xfId="71" applyFont="1" applyFill="1" applyBorder="1" applyAlignment="1">
      <alignment horizontal="right"/>
    </xf>
    <xf numFmtId="0" fontId="2" fillId="0" borderId="0" xfId="71" applyFont="1" applyFill="1" applyBorder="1"/>
    <xf numFmtId="3" fontId="2" fillId="0" borderId="18" xfId="71" applyNumberFormat="1" applyFont="1" applyFill="1" applyBorder="1"/>
    <xf numFmtId="0" fontId="2" fillId="0" borderId="23" xfId="71" applyFont="1" applyFill="1" applyBorder="1" applyAlignment="1">
      <alignment horizontal="right" vertical="top"/>
    </xf>
    <xf numFmtId="0" fontId="46" fillId="0" borderId="23" xfId="71" applyFont="1" applyFill="1" applyBorder="1" applyAlignment="1">
      <alignment horizontal="right" vertical="top"/>
    </xf>
    <xf numFmtId="0" fontId="2" fillId="0" borderId="23" xfId="71" quotePrefix="1" applyFont="1" applyFill="1" applyBorder="1" applyAlignment="1">
      <alignment horizontal="right" vertical="top"/>
    </xf>
    <xf numFmtId="0" fontId="3" fillId="0" borderId="0" xfId="71" quotePrefix="1" applyFont="1" applyBorder="1" applyAlignment="1">
      <alignment horizontal="left"/>
    </xf>
    <xf numFmtId="3" fontId="51" fillId="0" borderId="18" xfId="71" applyNumberFormat="1" applyFont="1" applyFill="1" applyBorder="1"/>
    <xf numFmtId="166" fontId="51" fillId="0" borderId="18" xfId="71" applyNumberFormat="1" applyFont="1" applyFill="1" applyBorder="1"/>
    <xf numFmtId="0" fontId="3" fillId="0" borderId="0" xfId="0" applyFont="1" applyBorder="1"/>
    <xf numFmtId="0" fontId="2" fillId="0" borderId="11" xfId="0" applyFont="1" applyFill="1" applyBorder="1"/>
    <xf numFmtId="0" fontId="2" fillId="0" borderId="24" xfId="0" applyFont="1" applyFill="1" applyBorder="1"/>
    <xf numFmtId="0" fontId="3" fillId="0" borderId="0" xfId="70" applyFont="1" applyBorder="1" applyAlignment="1">
      <alignment horizontal="left"/>
    </xf>
    <xf numFmtId="165" fontId="3" fillId="0" borderId="19" xfId="0" applyNumberFormat="1" applyFont="1" applyBorder="1"/>
    <xf numFmtId="0" fontId="2" fillId="0" borderId="1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 vertical="top" wrapText="1"/>
    </xf>
    <xf numFmtId="0" fontId="59" fillId="0" borderId="0" xfId="0" applyFont="1" applyBorder="1"/>
    <xf numFmtId="165" fontId="3" fillId="0" borderId="0" xfId="0" applyNumberFormat="1" applyFont="1"/>
    <xf numFmtId="11" fontId="3" fillId="0" borderId="0" xfId="70" applyNumberFormat="1" applyFont="1" applyBorder="1" applyAlignment="1">
      <alignment horizontal="left"/>
    </xf>
    <xf numFmtId="166" fontId="3" fillId="0" borderId="0" xfId="0" applyNumberFormat="1" applyFont="1" applyBorder="1"/>
    <xf numFmtId="166" fontId="3" fillId="0" borderId="0" xfId="0" applyNumberFormat="1" applyFont="1"/>
    <xf numFmtId="0" fontId="2" fillId="0" borderId="0" xfId="71" applyFont="1" applyBorder="1" applyAlignment="1">
      <alignment horizontal="left" vertical="top" wrapText="1"/>
    </xf>
    <xf numFmtId="0" fontId="12" fillId="0" borderId="0" xfId="71" applyFont="1" applyBorder="1" applyAlignment="1">
      <alignment vertical="top"/>
    </xf>
    <xf numFmtId="0" fontId="2" fillId="0" borderId="0" xfId="71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16" xfId="71" applyFont="1" applyFill="1" applyBorder="1" applyAlignment="1">
      <alignment horizontal="center" vertical="top"/>
    </xf>
    <xf numFmtId="0" fontId="2" fillId="0" borderId="0" xfId="71" applyFont="1" applyFill="1" applyBorder="1" applyAlignment="1"/>
    <xf numFmtId="0" fontId="3" fillId="0" borderId="17" xfId="0" applyFont="1" applyFill="1" applyBorder="1" applyAlignment="1"/>
    <xf numFmtId="0" fontId="3" fillId="0" borderId="11" xfId="0" applyFont="1" applyFill="1" applyBorder="1" applyAlignment="1"/>
    <xf numFmtId="0" fontId="3" fillId="0" borderId="21" xfId="0" applyFont="1" applyFill="1" applyBorder="1" applyAlignment="1"/>
    <xf numFmtId="0" fontId="8" fillId="0" borderId="0" xfId="0" applyFont="1" applyAlignment="1">
      <alignment horizontal="justify" wrapText="1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 2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2 2" xfId="60"/>
    <cellStyle name="Normal 2 3" xfId="61"/>
    <cellStyle name="Normal 2_TC_A1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6" xfId="69"/>
    <cellStyle name="Normal_04_05_3" xfId="70"/>
    <cellStyle name="Normal_Tableaux" xfId="71"/>
    <cellStyle name="Output" xfId="72"/>
    <cellStyle name="Percent 2" xfId="73"/>
    <cellStyle name="Percent_1 SubOverv.USd" xfId="74"/>
    <cellStyle name="Pourcentage 2" xfId="75"/>
    <cellStyle name="Pourcentage 3" xfId="76"/>
    <cellStyle name="Prozent_SubCatperStud" xfId="77"/>
    <cellStyle name="row" xfId="78"/>
    <cellStyle name="RowCodes" xfId="79"/>
    <cellStyle name="Row-Col Headings" xfId="80"/>
    <cellStyle name="RowTitles_CENTRAL_GOVT" xfId="81"/>
    <cellStyle name="RowTitles-Col2" xfId="82"/>
    <cellStyle name="RowTitles-Detail" xfId="83"/>
    <cellStyle name="Standard_Info" xfId="84"/>
    <cellStyle name="temp" xfId="85"/>
    <cellStyle name="Title" xfId="86"/>
    <cellStyle name="title1" xfId="87"/>
    <cellStyle name="Titre 1" xfId="89" builtinId="16"/>
    <cellStyle name="Warning Text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'4.04 Graphique 1'!$A$3</c:f>
          <c:strCache>
            <c:ptCount val="1"/>
            <c:pt idx="0">
              <c:v>[1] Évolution des taux de redoublement dans les formations générales de collège des établissements de l'Éducation nationale</c:v>
            </c:pt>
          </c:strCache>
        </c:strRef>
      </c:tx>
      <c:layout/>
      <c:overlay val="0"/>
      <c:txPr>
        <a:bodyPr/>
        <a:lstStyle/>
        <a:p>
          <a:pPr>
            <a:defRPr sz="1000" b="1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876697067542816E-2"/>
          <c:y val="0.20187793427230047"/>
          <c:w val="0.72155610944315418"/>
          <c:h val="0.70299693172156297"/>
        </c:manualLayout>
      </c:layout>
      <c:lineChart>
        <c:grouping val="standard"/>
        <c:varyColors val="0"/>
        <c:ser>
          <c:idx val="0"/>
          <c:order val="0"/>
          <c:tx>
            <c:strRef>
              <c:f>'4.04 Graphique 1'!$A$6</c:f>
              <c:strCache>
                <c:ptCount val="1"/>
                <c:pt idx="0">
                  <c:v>Sixième générale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AE-4FCF-AC99-77AC19998B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'4.04 Graphique 1'!$B$5:$E$5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'4.04 Graphique 1'!$B$6:$E$6</c:f>
              <c:numCache>
                <c:formatCode>0.0</c:formatCode>
                <c:ptCount val="4"/>
                <c:pt idx="0">
                  <c:v>0.7</c:v>
                </c:pt>
                <c:pt idx="1">
                  <c:v>0.3</c:v>
                </c:pt>
                <c:pt idx="2" formatCode="General">
                  <c:v>0.3</c:v>
                </c:pt>
                <c:pt idx="3" formatCode="General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4-4680-92CF-9E53A18A2A1D}"/>
            </c:ext>
          </c:extLst>
        </c:ser>
        <c:ser>
          <c:idx val="1"/>
          <c:order val="1"/>
          <c:tx>
            <c:strRef>
              <c:f>'4.04 Graphique 1'!$A$7</c:f>
              <c:strCache>
                <c:ptCount val="1"/>
                <c:pt idx="0">
                  <c:v>Cinquième générale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AE-4FCF-AC99-77AC19998B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'4.04 Graphique 1'!$B$5:$E$5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'4.04 Graphique 1'!$B$7:$E$7</c:f>
              <c:numCache>
                <c:formatCode>0.0</c:formatCode>
                <c:ptCount val="4"/>
                <c:pt idx="0">
                  <c:v>0.2</c:v>
                </c:pt>
                <c:pt idx="1">
                  <c:v>0.2</c:v>
                </c:pt>
                <c:pt idx="2" formatCode="General">
                  <c:v>0.3</c:v>
                </c:pt>
                <c:pt idx="3" formatCode="General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C4-4680-92CF-9E53A18A2A1D}"/>
            </c:ext>
          </c:extLst>
        </c:ser>
        <c:ser>
          <c:idx val="2"/>
          <c:order val="2"/>
          <c:tx>
            <c:strRef>
              <c:f>'4.04 Graphique 1'!$A$8</c:f>
              <c:strCache>
                <c:ptCount val="1"/>
                <c:pt idx="0">
                  <c:v>Quatrième générale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AE-4FCF-AC99-77AC19998B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'4.04 Graphique 1'!$B$5:$E$5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'4.04 Graphique 1'!$B$8:$E$8</c:f>
              <c:numCache>
                <c:formatCode>0.0</c:formatCode>
                <c:ptCount val="4"/>
                <c:pt idx="0">
                  <c:v>0.4</c:v>
                </c:pt>
                <c:pt idx="1">
                  <c:v>0.1</c:v>
                </c:pt>
                <c:pt idx="2" formatCode="General">
                  <c:v>0.3</c:v>
                </c:pt>
                <c:pt idx="3" formatCode="General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C4-4680-92CF-9E53A18A2A1D}"/>
            </c:ext>
          </c:extLst>
        </c:ser>
        <c:ser>
          <c:idx val="3"/>
          <c:order val="3"/>
          <c:tx>
            <c:strRef>
              <c:f>'4.04 Graphique 1'!$A$9</c:f>
              <c:strCache>
                <c:ptCount val="1"/>
                <c:pt idx="0">
                  <c:v>Troisième générale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AE-4FCF-AC99-77AC19998B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'4.04 Graphique 1'!$B$5:$E$5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'4.04 Graphique 1'!$B$9:$E$9</c:f>
              <c:numCache>
                <c:formatCode>0.0</c:formatCode>
                <c:ptCount val="4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 formatCode="General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C4-4680-92CF-9E53A18A2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06520"/>
        <c:axId val="1"/>
      </c:lineChart>
      <c:catAx>
        <c:axId val="36840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8406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92499858381015"/>
          <c:y val="0.43572215444900375"/>
          <c:w val="0.20768651220755682"/>
          <c:h val="0.3586026394588001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0</xdr:row>
      <xdr:rowOff>28575</xdr:rowOff>
    </xdr:from>
    <xdr:to>
      <xdr:col>16</xdr:col>
      <xdr:colOff>447675</xdr:colOff>
      <xdr:row>16</xdr:row>
      <xdr:rowOff>114300</xdr:rowOff>
    </xdr:to>
    <xdr:graphicFrame macro="">
      <xdr:nvGraphicFramePr>
        <xdr:cNvPr id="2314" name="Graphique 2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97"/>
  <sheetViews>
    <sheetView showGridLines="0" zoomScaleNormal="100" zoomScaleSheetLayoutView="110" workbookViewId="0">
      <selection activeCell="E18" sqref="E18"/>
    </sheetView>
  </sheetViews>
  <sheetFormatPr baseColWidth="10" defaultRowHeight="12.75" x14ac:dyDescent="0.2"/>
  <cols>
    <col min="1" max="1" width="90.7109375" style="31" customWidth="1"/>
    <col min="2" max="16384" width="11.42578125" style="31"/>
  </cols>
  <sheetData>
    <row r="1" spans="1:1" x14ac:dyDescent="0.2">
      <c r="A1" s="30" t="s">
        <v>70</v>
      </c>
    </row>
    <row r="2" spans="1:1" x14ac:dyDescent="0.2">
      <c r="A2" s="32" t="s">
        <v>63</v>
      </c>
    </row>
    <row r="3" spans="1:1" x14ac:dyDescent="0.2">
      <c r="A3" s="49">
        <v>45254</v>
      </c>
    </row>
    <row r="4" spans="1:1" ht="20.25" thickBot="1" x14ac:dyDescent="0.35">
      <c r="A4" s="50" t="s">
        <v>64</v>
      </c>
    </row>
    <row r="5" spans="1:1" ht="13.5" thickTop="1" x14ac:dyDescent="0.2"/>
    <row r="6" spans="1:1" ht="25.5" x14ac:dyDescent="0.2">
      <c r="A6" s="51" t="s">
        <v>65</v>
      </c>
    </row>
    <row r="7" spans="1:1" ht="102" customHeight="1" x14ac:dyDescent="0.2">
      <c r="A7" s="52" t="s">
        <v>66</v>
      </c>
    </row>
    <row r="8" spans="1:1" ht="15.75" x14ac:dyDescent="0.2">
      <c r="A8" s="33" t="s">
        <v>45</v>
      </c>
    </row>
    <row r="9" spans="1:1" x14ac:dyDescent="0.2">
      <c r="A9" s="34"/>
    </row>
    <row r="10" spans="1:1" x14ac:dyDescent="0.2">
      <c r="A10" s="34"/>
    </row>
    <row r="11" spans="1:1" x14ac:dyDescent="0.2">
      <c r="A11" s="34"/>
    </row>
    <row r="12" spans="1:1" s="35" customFormat="1" ht="34.9" customHeight="1" x14ac:dyDescent="0.2"/>
    <row r="13" spans="1:1" ht="35.1" customHeight="1" x14ac:dyDescent="0.2">
      <c r="A13" s="36" t="s">
        <v>46</v>
      </c>
    </row>
    <row r="14" spans="1:1" ht="24" x14ac:dyDescent="0.2">
      <c r="A14" s="37" t="s">
        <v>60</v>
      </c>
    </row>
    <row r="15" spans="1:1" x14ac:dyDescent="0.2">
      <c r="A15" s="37" t="s">
        <v>67</v>
      </c>
    </row>
    <row r="16" spans="1:1" x14ac:dyDescent="0.2">
      <c r="A16" s="37" t="s">
        <v>35</v>
      </c>
    </row>
    <row r="17" spans="1:1" x14ac:dyDescent="0.2">
      <c r="A17" s="37"/>
    </row>
    <row r="18" spans="1:1" x14ac:dyDescent="0.2">
      <c r="A18" s="37"/>
    </row>
    <row r="19" spans="1:1" x14ac:dyDescent="0.2">
      <c r="A19" s="37"/>
    </row>
    <row r="20" spans="1:1" x14ac:dyDescent="0.2">
      <c r="A20" s="37"/>
    </row>
    <row r="21" spans="1:1" x14ac:dyDescent="0.2">
      <c r="A21" s="37"/>
    </row>
    <row r="22" spans="1:1" ht="35.1" customHeight="1" x14ac:dyDescent="0.2">
      <c r="A22" s="38" t="s">
        <v>47</v>
      </c>
    </row>
    <row r="23" spans="1:1" ht="22.5" x14ac:dyDescent="0.2">
      <c r="A23" s="39" t="s">
        <v>48</v>
      </c>
    </row>
    <row r="24" spans="1:1" x14ac:dyDescent="0.2">
      <c r="A24" s="39" t="s">
        <v>49</v>
      </c>
    </row>
    <row r="25" spans="1:1" ht="35.1" customHeight="1" x14ac:dyDescent="0.2">
      <c r="A25" s="40" t="s">
        <v>50</v>
      </c>
    </row>
    <row r="26" spans="1:1" x14ac:dyDescent="0.2">
      <c r="A26" s="41" t="s">
        <v>51</v>
      </c>
    </row>
    <row r="27" spans="1:1" ht="35.1" customHeight="1" x14ac:dyDescent="0.2">
      <c r="A27" s="42" t="s">
        <v>52</v>
      </c>
    </row>
    <row r="28" spans="1:1" x14ac:dyDescent="0.2">
      <c r="A28" s="43" t="s">
        <v>53</v>
      </c>
    </row>
    <row r="29" spans="1:1" x14ac:dyDescent="0.2">
      <c r="A29" s="35"/>
    </row>
    <row r="30" spans="1:1" ht="22.5" x14ac:dyDescent="0.2">
      <c r="A30" s="44" t="s">
        <v>54</v>
      </c>
    </row>
    <row r="31" spans="1:1" x14ac:dyDescent="0.2">
      <c r="A31" s="45"/>
    </row>
    <row r="32" spans="1:1" x14ac:dyDescent="0.2">
      <c r="A32" s="38" t="s">
        <v>55</v>
      </c>
    </row>
    <row r="33" spans="1:1" x14ac:dyDescent="0.2">
      <c r="A33" s="45"/>
    </row>
    <row r="34" spans="1:1" x14ac:dyDescent="0.2">
      <c r="A34" s="45" t="s">
        <v>56</v>
      </c>
    </row>
    <row r="35" spans="1:1" x14ac:dyDescent="0.2">
      <c r="A35" s="45" t="s">
        <v>57</v>
      </c>
    </row>
    <row r="36" spans="1:1" x14ac:dyDescent="0.2">
      <c r="A36" s="45" t="s">
        <v>58</v>
      </c>
    </row>
    <row r="37" spans="1:1" x14ac:dyDescent="0.2">
      <c r="A37" s="45" t="s">
        <v>59</v>
      </c>
    </row>
    <row r="38" spans="1:1" x14ac:dyDescent="0.2">
      <c r="A38" s="35"/>
    </row>
    <row r="39" spans="1:1" x14ac:dyDescent="0.2">
      <c r="A39" s="35"/>
    </row>
    <row r="40" spans="1:1" x14ac:dyDescent="0.2">
      <c r="A40" s="35"/>
    </row>
    <row r="41" spans="1:1" x14ac:dyDescent="0.2">
      <c r="A41" s="35"/>
    </row>
    <row r="42" spans="1:1" x14ac:dyDescent="0.2">
      <c r="A42" s="35"/>
    </row>
    <row r="43" spans="1:1" x14ac:dyDescent="0.2">
      <c r="A43" s="35"/>
    </row>
    <row r="44" spans="1:1" x14ac:dyDescent="0.2">
      <c r="A44" s="35"/>
    </row>
    <row r="45" spans="1:1" x14ac:dyDescent="0.2">
      <c r="A45" s="35"/>
    </row>
    <row r="46" spans="1:1" x14ac:dyDescent="0.2">
      <c r="A46" s="35"/>
    </row>
    <row r="47" spans="1:1" x14ac:dyDescent="0.2">
      <c r="A47" s="35"/>
    </row>
    <row r="48" spans="1:1" x14ac:dyDescent="0.2">
      <c r="A48" s="35"/>
    </row>
    <row r="49" spans="1:1" x14ac:dyDescent="0.2">
      <c r="A49" s="35"/>
    </row>
    <row r="50" spans="1:1" x14ac:dyDescent="0.2">
      <c r="A50" s="35"/>
    </row>
    <row r="51" spans="1:1" x14ac:dyDescent="0.2">
      <c r="A51" s="35"/>
    </row>
    <row r="52" spans="1:1" x14ac:dyDescent="0.2">
      <c r="A52" s="35"/>
    </row>
    <row r="53" spans="1:1" x14ac:dyDescent="0.2">
      <c r="A53" s="35"/>
    </row>
    <row r="54" spans="1:1" x14ac:dyDescent="0.2">
      <c r="A54" s="35"/>
    </row>
    <row r="55" spans="1:1" x14ac:dyDescent="0.2">
      <c r="A55" s="35"/>
    </row>
    <row r="56" spans="1:1" x14ac:dyDescent="0.2">
      <c r="A56" s="35"/>
    </row>
    <row r="57" spans="1:1" x14ac:dyDescent="0.2">
      <c r="A57" s="35"/>
    </row>
    <row r="58" spans="1:1" x14ac:dyDescent="0.2">
      <c r="A58" s="35"/>
    </row>
    <row r="59" spans="1:1" x14ac:dyDescent="0.2">
      <c r="A59" s="35"/>
    </row>
    <row r="60" spans="1:1" x14ac:dyDescent="0.2">
      <c r="A60" s="35"/>
    </row>
    <row r="61" spans="1:1" x14ac:dyDescent="0.2">
      <c r="A61" s="35"/>
    </row>
    <row r="62" spans="1:1" x14ac:dyDescent="0.2">
      <c r="A62" s="35"/>
    </row>
    <row r="63" spans="1:1" x14ac:dyDescent="0.2">
      <c r="A63" s="35"/>
    </row>
    <row r="64" spans="1:1" x14ac:dyDescent="0.2">
      <c r="A64" s="35"/>
    </row>
    <row r="65" spans="1:1" x14ac:dyDescent="0.2">
      <c r="A65" s="35"/>
    </row>
    <row r="66" spans="1:1" x14ac:dyDescent="0.2">
      <c r="A66" s="35"/>
    </row>
    <row r="67" spans="1:1" x14ac:dyDescent="0.2">
      <c r="A67" s="35"/>
    </row>
    <row r="68" spans="1:1" x14ac:dyDescent="0.2">
      <c r="A68" s="35"/>
    </row>
    <row r="69" spans="1:1" x14ac:dyDescent="0.2">
      <c r="A69" s="35"/>
    </row>
    <row r="70" spans="1:1" x14ac:dyDescent="0.2">
      <c r="A70" s="35"/>
    </row>
    <row r="71" spans="1:1" x14ac:dyDescent="0.2">
      <c r="A71" s="35"/>
    </row>
    <row r="72" spans="1:1" x14ac:dyDescent="0.2">
      <c r="A72" s="35"/>
    </row>
    <row r="73" spans="1:1" x14ac:dyDescent="0.2">
      <c r="A73" s="35"/>
    </row>
    <row r="74" spans="1:1" x14ac:dyDescent="0.2">
      <c r="A74" s="35"/>
    </row>
    <row r="75" spans="1:1" x14ac:dyDescent="0.2">
      <c r="A75" s="35"/>
    </row>
    <row r="76" spans="1:1" x14ac:dyDescent="0.2">
      <c r="A76" s="35"/>
    </row>
    <row r="77" spans="1:1" x14ac:dyDescent="0.2">
      <c r="A77" s="35"/>
    </row>
    <row r="78" spans="1:1" x14ac:dyDescent="0.2">
      <c r="A78" s="35"/>
    </row>
    <row r="79" spans="1:1" x14ac:dyDescent="0.2">
      <c r="A79" s="35"/>
    </row>
    <row r="80" spans="1:1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33"/>
  <sheetViews>
    <sheetView showGridLines="0" zoomScaleNormal="100" workbookViewId="0">
      <selection activeCell="H28" sqref="H28"/>
    </sheetView>
  </sheetViews>
  <sheetFormatPr baseColWidth="10" defaultRowHeight="12.75" x14ac:dyDescent="0.2"/>
  <cols>
    <col min="1" max="1" width="18.28515625" style="25" customWidth="1"/>
    <col min="2" max="16384" width="11.42578125" style="25"/>
  </cols>
  <sheetData>
    <row r="1" spans="1:5" s="3" customFormat="1" ht="15" x14ac:dyDescent="0.2">
      <c r="A1" s="46" t="s">
        <v>39</v>
      </c>
    </row>
    <row r="2" spans="1:5" s="2" customFormat="1" x14ac:dyDescent="0.2"/>
    <row r="3" spans="1:5" s="2" customFormat="1" ht="13.5" customHeight="1" x14ac:dyDescent="0.2">
      <c r="A3" s="18" t="str">
        <f>'4.04 Notice'!A14</f>
        <v>[1] Évolution des taux de redoublement dans les formations générales de collège des établissements de l'Éducation nationale</v>
      </c>
    </row>
    <row r="4" spans="1:5" s="2" customFormat="1" ht="13.5" customHeight="1" x14ac:dyDescent="0.2">
      <c r="A4" s="18"/>
    </row>
    <row r="5" spans="1:5" x14ac:dyDescent="0.2">
      <c r="A5" s="73"/>
      <c r="B5" s="74">
        <v>2020</v>
      </c>
      <c r="C5" s="74">
        <v>2021</v>
      </c>
      <c r="D5" s="74">
        <v>2022</v>
      </c>
      <c r="E5" s="74">
        <v>2023</v>
      </c>
    </row>
    <row r="6" spans="1:5" x14ac:dyDescent="0.2">
      <c r="A6" s="75" t="s">
        <v>29</v>
      </c>
      <c r="B6" s="76">
        <v>0.7</v>
      </c>
      <c r="C6" s="76">
        <v>0.3</v>
      </c>
      <c r="D6" s="25">
        <v>0.3</v>
      </c>
      <c r="E6" s="25">
        <v>0.4</v>
      </c>
    </row>
    <row r="7" spans="1:5" x14ac:dyDescent="0.2">
      <c r="A7" s="75" t="s">
        <v>30</v>
      </c>
      <c r="B7" s="76">
        <v>0.2</v>
      </c>
      <c r="C7" s="76">
        <v>0.2</v>
      </c>
      <c r="D7" s="25">
        <v>0.3</v>
      </c>
      <c r="E7" s="25">
        <v>0.2</v>
      </c>
    </row>
    <row r="8" spans="1:5" x14ac:dyDescent="0.2">
      <c r="A8" s="75" t="s">
        <v>31</v>
      </c>
      <c r="B8" s="76">
        <v>0.4</v>
      </c>
      <c r="C8" s="76">
        <v>0.1</v>
      </c>
      <c r="D8" s="25">
        <v>0.3</v>
      </c>
      <c r="E8" s="25">
        <v>0.1</v>
      </c>
    </row>
    <row r="9" spans="1:5" x14ac:dyDescent="0.2">
      <c r="A9" s="75" t="s">
        <v>32</v>
      </c>
      <c r="B9" s="76">
        <v>1.2</v>
      </c>
      <c r="C9" s="76">
        <v>1.3</v>
      </c>
      <c r="D9" s="76">
        <v>1.4</v>
      </c>
      <c r="E9" s="25">
        <v>1.6</v>
      </c>
    </row>
    <row r="10" spans="1:5" s="72" customFormat="1" x14ac:dyDescent="0.2">
      <c r="A10" s="11"/>
      <c r="B10" s="12"/>
      <c r="C10" s="12"/>
      <c r="D10" s="12"/>
    </row>
    <row r="11" spans="1:5" s="10" customFormat="1" ht="11.25" x14ac:dyDescent="0.2">
      <c r="A11" s="9" t="s">
        <v>61</v>
      </c>
      <c r="B11" s="17"/>
    </row>
    <row r="13" spans="1:5" x14ac:dyDescent="0.2">
      <c r="A13" s="5" t="s">
        <v>71</v>
      </c>
    </row>
    <row r="14" spans="1:5" x14ac:dyDescent="0.2">
      <c r="A14" s="16" t="s">
        <v>37</v>
      </c>
    </row>
    <row r="33" spans="1:1" x14ac:dyDescent="0.2">
      <c r="A33" s="9"/>
    </row>
  </sheetData>
  <pageMargins left="0.7" right="0.7" top="0.75" bottom="0.75" header="0.3" footer="0.3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R46"/>
  <sheetViews>
    <sheetView showGridLines="0" showZeros="0" tabSelected="1" zoomScaleNormal="100" workbookViewId="0">
      <selection activeCell="K19" sqref="K19"/>
    </sheetView>
  </sheetViews>
  <sheetFormatPr baseColWidth="10" defaultRowHeight="12.75" x14ac:dyDescent="0.2"/>
  <cols>
    <col min="1" max="1" width="22.140625" style="4" customWidth="1"/>
    <col min="2" max="2" width="16" style="3" customWidth="1"/>
    <col min="3" max="8" width="9.28515625" style="3" customWidth="1"/>
    <col min="9" max="16384" width="11.42578125" style="3"/>
  </cols>
  <sheetData>
    <row r="1" spans="1:10" ht="15" x14ac:dyDescent="0.2">
      <c r="A1" s="85" t="s">
        <v>39</v>
      </c>
      <c r="B1" s="85"/>
      <c r="C1" s="85"/>
      <c r="D1" s="85"/>
      <c r="E1" s="85"/>
    </row>
    <row r="2" spans="1:10" s="2" customFormat="1" x14ac:dyDescent="0.2">
      <c r="B2" s="14"/>
      <c r="C2" s="14"/>
      <c r="D2" s="14"/>
      <c r="E2" s="14"/>
      <c r="F2" s="14"/>
    </row>
    <row r="3" spans="1:10" s="2" customFormat="1" ht="13.5" customHeight="1" x14ac:dyDescent="0.2">
      <c r="A3" s="18" t="str">
        <f>'4.04 Notice'!A15</f>
        <v>[2] Répartition, pour les formations en collège, des élèves selon l'âge et le sexe à la rentrée 2023</v>
      </c>
      <c r="B3" s="14"/>
      <c r="C3" s="14"/>
      <c r="D3" s="14"/>
    </row>
    <row r="4" spans="1:10" s="2" customFormat="1" ht="13.5" customHeight="1" x14ac:dyDescent="0.2">
      <c r="A4" s="6"/>
      <c r="B4" s="1"/>
      <c r="D4" s="6"/>
    </row>
    <row r="5" spans="1:10" ht="16.5" customHeight="1" x14ac:dyDescent="0.2">
      <c r="A5" s="89"/>
      <c r="B5" s="90"/>
      <c r="C5" s="88" t="s">
        <v>6</v>
      </c>
      <c r="D5" s="88"/>
      <c r="E5" s="88" t="s">
        <v>28</v>
      </c>
      <c r="F5" s="88"/>
      <c r="G5" s="88" t="s">
        <v>18</v>
      </c>
      <c r="H5" s="88"/>
    </row>
    <row r="6" spans="1:10" ht="18" customHeight="1" x14ac:dyDescent="0.2">
      <c r="A6" s="91"/>
      <c r="B6" s="92"/>
      <c r="C6" s="66" t="s">
        <v>19</v>
      </c>
      <c r="D6" s="67" t="s">
        <v>17</v>
      </c>
      <c r="E6" s="66" t="s">
        <v>0</v>
      </c>
      <c r="F6" s="67" t="s">
        <v>17</v>
      </c>
      <c r="G6" s="66" t="s">
        <v>0</v>
      </c>
      <c r="H6" s="68" t="s">
        <v>20</v>
      </c>
    </row>
    <row r="7" spans="1:10" x14ac:dyDescent="0.2">
      <c r="A7" s="86" t="s">
        <v>29</v>
      </c>
      <c r="B7" s="4" t="s">
        <v>7</v>
      </c>
      <c r="C7" s="55">
        <v>61</v>
      </c>
      <c r="D7" s="55">
        <v>27</v>
      </c>
      <c r="E7" s="55">
        <v>3</v>
      </c>
      <c r="F7" s="55">
        <v>2</v>
      </c>
      <c r="G7" s="55">
        <f>+C7+E7</f>
        <v>64</v>
      </c>
      <c r="H7" s="57">
        <f>+G7/G11*100</f>
        <v>1.9692307692307693</v>
      </c>
      <c r="I7" s="28"/>
      <c r="J7" s="28"/>
    </row>
    <row r="8" spans="1:10" x14ac:dyDescent="0.2">
      <c r="A8" s="87"/>
      <c r="B8" s="69" t="s">
        <v>1</v>
      </c>
      <c r="C8" s="55">
        <v>2799</v>
      </c>
      <c r="D8" s="55">
        <v>1395</v>
      </c>
      <c r="E8" s="55">
        <v>113</v>
      </c>
      <c r="F8" s="55">
        <v>51</v>
      </c>
      <c r="G8" s="55">
        <f t="shared" ref="G8:G10" si="0">+C8+E8</f>
        <v>2912</v>
      </c>
      <c r="H8" s="57">
        <f>+G8/G11*100</f>
        <v>89.600000000000009</v>
      </c>
      <c r="I8" s="28"/>
    </row>
    <row r="9" spans="1:10" x14ac:dyDescent="0.2">
      <c r="A9" s="87"/>
      <c r="B9" s="4" t="s">
        <v>2</v>
      </c>
      <c r="C9" s="55">
        <v>258</v>
      </c>
      <c r="D9" s="55">
        <v>109</v>
      </c>
      <c r="E9" s="55">
        <v>9</v>
      </c>
      <c r="F9" s="55">
        <v>2</v>
      </c>
      <c r="G9" s="55">
        <f t="shared" si="0"/>
        <v>267</v>
      </c>
      <c r="H9" s="57">
        <f>+G9/G11*100</f>
        <v>8.2153846153846164</v>
      </c>
      <c r="I9" s="28"/>
    </row>
    <row r="10" spans="1:10" x14ac:dyDescent="0.2">
      <c r="A10" s="87"/>
      <c r="B10" s="4" t="s">
        <v>8</v>
      </c>
      <c r="C10" s="55">
        <v>7</v>
      </c>
      <c r="D10" s="55">
        <v>3</v>
      </c>
      <c r="E10" s="55"/>
      <c r="F10" s="55"/>
      <c r="G10" s="55">
        <f t="shared" si="0"/>
        <v>7</v>
      </c>
      <c r="H10" s="57">
        <f>+G10/G11*100</f>
        <v>0.21538461538461537</v>
      </c>
      <c r="I10" s="28"/>
    </row>
    <row r="11" spans="1:10" s="7" customFormat="1" x14ac:dyDescent="0.2">
      <c r="A11" s="87"/>
      <c r="B11" s="59" t="s">
        <v>0</v>
      </c>
      <c r="C11" s="60">
        <f>SUM(C7:C10)</f>
        <v>3125</v>
      </c>
      <c r="D11" s="60">
        <f t="shared" ref="D11:G11" si="1">SUM(D7:D10)</f>
        <v>1534</v>
      </c>
      <c r="E11" s="60">
        <f t="shared" si="1"/>
        <v>125</v>
      </c>
      <c r="F11" s="60">
        <f t="shared" si="1"/>
        <v>55</v>
      </c>
      <c r="G11" s="60">
        <f t="shared" si="1"/>
        <v>3250</v>
      </c>
      <c r="H11" s="61">
        <f>SUM(H7:H10)</f>
        <v>100.00000000000003</v>
      </c>
      <c r="I11" s="28"/>
    </row>
    <row r="12" spans="1:10" x14ac:dyDescent="0.2">
      <c r="A12" s="86" t="s">
        <v>30</v>
      </c>
      <c r="B12" s="4" t="s">
        <v>9</v>
      </c>
      <c r="C12" s="55">
        <v>48</v>
      </c>
      <c r="D12" s="56">
        <v>19</v>
      </c>
      <c r="E12" s="55">
        <v>9</v>
      </c>
      <c r="F12" s="56">
        <v>6</v>
      </c>
      <c r="G12" s="55">
        <f>+C12+E12</f>
        <v>57</v>
      </c>
      <c r="H12" s="57">
        <f>+G12/G16*100</f>
        <v>1.7251815980629539</v>
      </c>
      <c r="I12" s="28"/>
    </row>
    <row r="13" spans="1:10" x14ac:dyDescent="0.2">
      <c r="A13" s="87"/>
      <c r="B13" s="4" t="s">
        <v>2</v>
      </c>
      <c r="C13" s="55">
        <v>2810</v>
      </c>
      <c r="D13" s="56">
        <v>1431</v>
      </c>
      <c r="E13" s="55">
        <v>181</v>
      </c>
      <c r="F13" s="56">
        <v>86</v>
      </c>
      <c r="G13" s="55">
        <f>+C13+E13</f>
        <v>2991</v>
      </c>
      <c r="H13" s="57">
        <f>+G13/G16*100</f>
        <v>90.526634382566584</v>
      </c>
      <c r="I13" s="28"/>
    </row>
    <row r="14" spans="1:10" x14ac:dyDescent="0.2">
      <c r="A14" s="87"/>
      <c r="B14" s="4" t="s">
        <v>3</v>
      </c>
      <c r="C14" s="55">
        <v>249</v>
      </c>
      <c r="D14" s="56">
        <v>98</v>
      </c>
      <c r="E14" s="55">
        <v>5</v>
      </c>
      <c r="F14" s="56">
        <v>2</v>
      </c>
      <c r="G14" s="55">
        <f>+C14+E14</f>
        <v>254</v>
      </c>
      <c r="H14" s="57">
        <f>+G14/G16*100</f>
        <v>7.6876513317191284</v>
      </c>
      <c r="I14" s="28"/>
    </row>
    <row r="15" spans="1:10" x14ac:dyDescent="0.2">
      <c r="A15" s="87"/>
      <c r="B15" s="4" t="s">
        <v>10</v>
      </c>
      <c r="C15" s="55">
        <v>2</v>
      </c>
      <c r="D15" s="56">
        <v>1</v>
      </c>
      <c r="E15" s="55"/>
      <c r="F15" s="56"/>
      <c r="G15" s="55">
        <f>+C15+E15</f>
        <v>2</v>
      </c>
      <c r="H15" s="57">
        <f>+G15/G16*100</f>
        <v>6.0532687651331719E-2</v>
      </c>
      <c r="I15" s="28"/>
    </row>
    <row r="16" spans="1:10" s="8" customFormat="1" x14ac:dyDescent="0.2">
      <c r="A16" s="87"/>
      <c r="B16" s="59" t="s">
        <v>0</v>
      </c>
      <c r="C16" s="60">
        <f>SUM(C12:C15)</f>
        <v>3109</v>
      </c>
      <c r="D16" s="60">
        <f t="shared" ref="D16:G16" si="2">SUM(D12:D15)</f>
        <v>1549</v>
      </c>
      <c r="E16" s="60">
        <f t="shared" si="2"/>
        <v>195</v>
      </c>
      <c r="F16" s="60">
        <f t="shared" si="2"/>
        <v>94</v>
      </c>
      <c r="G16" s="60">
        <f t="shared" si="2"/>
        <v>3304</v>
      </c>
      <c r="H16" s="61">
        <f>SUM(H12:H15)</f>
        <v>100</v>
      </c>
      <c r="I16" s="28"/>
    </row>
    <row r="17" spans="1:18" x14ac:dyDescent="0.2">
      <c r="A17" s="86" t="s">
        <v>31</v>
      </c>
      <c r="B17" s="4" t="s">
        <v>11</v>
      </c>
      <c r="C17" s="55">
        <v>76</v>
      </c>
      <c r="D17" s="56">
        <v>36</v>
      </c>
      <c r="E17" s="55">
        <v>6</v>
      </c>
      <c r="F17" s="56">
        <v>2</v>
      </c>
      <c r="G17" s="55">
        <f>+C17+E17</f>
        <v>82</v>
      </c>
      <c r="H17" s="57">
        <f>+G17/G21*100</f>
        <v>2.5107164727495408</v>
      </c>
      <c r="I17" s="28"/>
    </row>
    <row r="18" spans="1:18" x14ac:dyDescent="0.2">
      <c r="A18" s="87"/>
      <c r="B18" s="4" t="s">
        <v>3</v>
      </c>
      <c r="C18" s="55">
        <v>2747</v>
      </c>
      <c r="D18" s="56">
        <v>1367</v>
      </c>
      <c r="E18" s="55">
        <v>178</v>
      </c>
      <c r="F18" s="56">
        <v>93</v>
      </c>
      <c r="G18" s="55">
        <f>+C18+E18</f>
        <v>2925</v>
      </c>
      <c r="H18" s="57">
        <f>+G18/G21*100</f>
        <v>89.559093692590324</v>
      </c>
      <c r="I18" s="28"/>
    </row>
    <row r="19" spans="1:18" x14ac:dyDescent="0.2">
      <c r="A19" s="87"/>
      <c r="B19" s="4" t="s">
        <v>4</v>
      </c>
      <c r="C19" s="55">
        <v>243</v>
      </c>
      <c r="D19" s="56">
        <v>111</v>
      </c>
      <c r="E19" s="55">
        <v>10</v>
      </c>
      <c r="F19" s="56">
        <v>5</v>
      </c>
      <c r="G19" s="55">
        <f>+C19+E19</f>
        <v>253</v>
      </c>
      <c r="H19" s="57">
        <f>+G19/G21*100</f>
        <v>7.7464788732394361</v>
      </c>
      <c r="I19" s="28"/>
    </row>
    <row r="20" spans="1:18" x14ac:dyDescent="0.2">
      <c r="A20" s="87"/>
      <c r="B20" s="4" t="s">
        <v>12</v>
      </c>
      <c r="C20" s="55">
        <v>4</v>
      </c>
      <c r="D20" s="56"/>
      <c r="E20" s="55">
        <v>2</v>
      </c>
      <c r="F20" s="56">
        <v>1</v>
      </c>
      <c r="G20" s="55">
        <f>+C20+E20</f>
        <v>6</v>
      </c>
      <c r="H20" s="57">
        <f>+G20/G21*100</f>
        <v>0.18371096142069809</v>
      </c>
      <c r="I20" s="28"/>
    </row>
    <row r="21" spans="1:18" s="8" customFormat="1" x14ac:dyDescent="0.2">
      <c r="A21" s="87"/>
      <c r="B21" s="59" t="s">
        <v>0</v>
      </c>
      <c r="C21" s="60">
        <f>SUM(C17:C20)</f>
        <v>3070</v>
      </c>
      <c r="D21" s="60">
        <f t="shared" ref="D21:H21" si="3">SUM(D17:D20)</f>
        <v>1514</v>
      </c>
      <c r="E21" s="60">
        <f t="shared" si="3"/>
        <v>196</v>
      </c>
      <c r="F21" s="60">
        <f t="shared" si="3"/>
        <v>101</v>
      </c>
      <c r="G21" s="60">
        <f t="shared" si="3"/>
        <v>3266</v>
      </c>
      <c r="H21" s="61">
        <f t="shared" si="3"/>
        <v>100</v>
      </c>
      <c r="I21" s="28"/>
    </row>
    <row r="22" spans="1:18" x14ac:dyDescent="0.2">
      <c r="A22" s="84" t="s">
        <v>32</v>
      </c>
      <c r="B22" s="4" t="s">
        <v>13</v>
      </c>
      <c r="C22" s="55">
        <v>73</v>
      </c>
      <c r="D22" s="56">
        <v>30</v>
      </c>
      <c r="E22" s="55">
        <v>7</v>
      </c>
      <c r="F22" s="56">
        <v>4</v>
      </c>
      <c r="G22" s="55">
        <f>+C22+E22</f>
        <v>80</v>
      </c>
      <c r="H22" s="57">
        <f>+G22/G26*100</f>
        <v>2.3296447291788001</v>
      </c>
      <c r="I22" s="28"/>
    </row>
    <row r="23" spans="1:18" x14ac:dyDescent="0.2">
      <c r="A23" s="84"/>
      <c r="B23" s="4" t="s">
        <v>4</v>
      </c>
      <c r="C23" s="55">
        <v>2831</v>
      </c>
      <c r="D23" s="56">
        <v>1399</v>
      </c>
      <c r="E23" s="55">
        <v>157</v>
      </c>
      <c r="F23" s="56">
        <v>77</v>
      </c>
      <c r="G23" s="55">
        <f>+C23+E23</f>
        <v>2988</v>
      </c>
      <c r="H23" s="57">
        <f>+G23/G26*100</f>
        <v>87.012230634828185</v>
      </c>
      <c r="I23" s="28"/>
    </row>
    <row r="24" spans="1:18" x14ac:dyDescent="0.2">
      <c r="A24" s="84"/>
      <c r="B24" s="4" t="s">
        <v>5</v>
      </c>
      <c r="C24" s="55">
        <v>346</v>
      </c>
      <c r="D24" s="56">
        <v>142</v>
      </c>
      <c r="E24" s="55">
        <v>9</v>
      </c>
      <c r="F24" s="56">
        <v>2</v>
      </c>
      <c r="G24" s="55">
        <f>+C24+E24</f>
        <v>355</v>
      </c>
      <c r="H24" s="57">
        <f>+G24/G26*100</f>
        <v>10.337798485730925</v>
      </c>
      <c r="I24" s="28"/>
    </row>
    <row r="25" spans="1:18" x14ac:dyDescent="0.2">
      <c r="A25" s="84"/>
      <c r="B25" s="4" t="s">
        <v>14</v>
      </c>
      <c r="C25" s="55">
        <v>10</v>
      </c>
      <c r="D25" s="56">
        <v>5</v>
      </c>
      <c r="E25" s="55">
        <v>1</v>
      </c>
      <c r="F25" s="56"/>
      <c r="G25" s="55">
        <f>+C25+E25</f>
        <v>11</v>
      </c>
      <c r="H25" s="57">
        <f>+G25/G26*100</f>
        <v>0.320326150262085</v>
      </c>
      <c r="I25" s="28"/>
    </row>
    <row r="26" spans="1:18" s="8" customFormat="1" x14ac:dyDescent="0.2">
      <c r="A26" s="87"/>
      <c r="B26" s="59" t="s">
        <v>0</v>
      </c>
      <c r="C26" s="60">
        <f>SUM(C22:C25)</f>
        <v>3260</v>
      </c>
      <c r="D26" s="60">
        <f t="shared" ref="D26:H26" si="4">SUM(D22:D25)</f>
        <v>1576</v>
      </c>
      <c r="E26" s="60">
        <f t="shared" si="4"/>
        <v>174</v>
      </c>
      <c r="F26" s="60">
        <f t="shared" si="4"/>
        <v>83</v>
      </c>
      <c r="G26" s="60">
        <f t="shared" si="4"/>
        <v>3434</v>
      </c>
      <c r="H26" s="61">
        <f t="shared" si="4"/>
        <v>100</v>
      </c>
      <c r="I26" s="28"/>
    </row>
    <row r="27" spans="1:18" s="8" customFormat="1" x14ac:dyDescent="0.2">
      <c r="A27" s="84" t="s">
        <v>42</v>
      </c>
      <c r="B27" s="59" t="s">
        <v>0</v>
      </c>
      <c r="C27" s="60">
        <v>92</v>
      </c>
      <c r="D27" s="62">
        <v>33</v>
      </c>
      <c r="E27" s="60"/>
      <c r="F27" s="62"/>
      <c r="G27" s="60">
        <f>+C27+E27</f>
        <v>92</v>
      </c>
      <c r="H27" s="61">
        <f>+G27/G35*100</f>
        <v>22.115384615384613</v>
      </c>
      <c r="I27" s="28"/>
    </row>
    <row r="28" spans="1:18" s="8" customFormat="1" x14ac:dyDescent="0.2">
      <c r="A28" s="84"/>
      <c r="B28" s="58" t="s">
        <v>23</v>
      </c>
      <c r="C28" s="56">
        <v>37</v>
      </c>
      <c r="D28" s="56">
        <v>10</v>
      </c>
      <c r="E28" s="56"/>
      <c r="F28" s="56"/>
      <c r="G28" s="70">
        <f>+C28+E28</f>
        <v>37</v>
      </c>
      <c r="H28" s="71">
        <f>+G28/G35*100</f>
        <v>8.8942307692307701</v>
      </c>
      <c r="I28" s="28"/>
    </row>
    <row r="29" spans="1:18" s="8" customFormat="1" x14ac:dyDescent="0.2">
      <c r="A29" s="84" t="s">
        <v>41</v>
      </c>
      <c r="B29" s="59" t="s">
        <v>0</v>
      </c>
      <c r="C29" s="60">
        <v>98</v>
      </c>
      <c r="D29" s="62">
        <v>37</v>
      </c>
      <c r="E29" s="60"/>
      <c r="F29" s="62"/>
      <c r="G29" s="60">
        <f t="shared" ref="G29:G35" si="5">+C29+E29</f>
        <v>98</v>
      </c>
      <c r="H29" s="61">
        <f>+G29/G35*100</f>
        <v>23.557692307692307</v>
      </c>
      <c r="I29" s="28"/>
    </row>
    <row r="30" spans="1:18" s="8" customFormat="1" x14ac:dyDescent="0.2">
      <c r="A30" s="84"/>
      <c r="B30" s="58" t="s">
        <v>24</v>
      </c>
      <c r="C30" s="56">
        <v>34</v>
      </c>
      <c r="D30" s="56">
        <v>12</v>
      </c>
      <c r="E30" s="56"/>
      <c r="F30" s="56"/>
      <c r="G30" s="70">
        <f t="shared" si="5"/>
        <v>34</v>
      </c>
      <c r="H30" s="71">
        <f t="shared" ref="H30" si="6">+G30/G36*100</f>
        <v>0.24871982443306512</v>
      </c>
      <c r="I30" s="28"/>
    </row>
    <row r="31" spans="1:18" x14ac:dyDescent="0.2">
      <c r="A31" s="84" t="s">
        <v>43</v>
      </c>
      <c r="B31" s="59" t="s">
        <v>0</v>
      </c>
      <c r="C31" s="60">
        <v>104</v>
      </c>
      <c r="D31" s="62">
        <v>24</v>
      </c>
      <c r="E31" s="60"/>
      <c r="F31" s="62"/>
      <c r="G31" s="60">
        <f t="shared" si="5"/>
        <v>104</v>
      </c>
      <c r="H31" s="61">
        <f>+G31/G35*100</f>
        <v>25</v>
      </c>
      <c r="I31" s="28"/>
      <c r="J31" s="24"/>
      <c r="K31" s="24"/>
      <c r="L31" s="24"/>
      <c r="M31" s="24"/>
      <c r="N31" s="24"/>
      <c r="O31" s="24"/>
      <c r="P31" s="24"/>
      <c r="Q31" s="24"/>
      <c r="R31" s="24">
        <v>0</v>
      </c>
    </row>
    <row r="32" spans="1:18" x14ac:dyDescent="0.2">
      <c r="A32" s="84"/>
      <c r="B32" s="58" t="s">
        <v>25</v>
      </c>
      <c r="C32" s="56">
        <v>40</v>
      </c>
      <c r="D32" s="56">
        <v>17</v>
      </c>
      <c r="E32" s="56"/>
      <c r="F32" s="56"/>
      <c r="G32" s="70">
        <f t="shared" si="5"/>
        <v>40</v>
      </c>
      <c r="H32" s="71">
        <f>+G32/G35*100</f>
        <v>9.6153846153846168</v>
      </c>
      <c r="I32" s="28"/>
      <c r="J32" s="24"/>
      <c r="K32" s="24"/>
      <c r="L32" s="24"/>
      <c r="M32" s="24"/>
      <c r="N32" s="24"/>
      <c r="O32" s="24"/>
      <c r="P32" s="24"/>
      <c r="Q32" s="24"/>
      <c r="R32" s="24">
        <v>0</v>
      </c>
    </row>
    <row r="33" spans="1:18" x14ac:dyDescent="0.2">
      <c r="A33" s="84" t="s">
        <v>44</v>
      </c>
      <c r="B33" s="59" t="s">
        <v>0</v>
      </c>
      <c r="C33" s="60">
        <f>93+29</f>
        <v>122</v>
      </c>
      <c r="D33" s="62">
        <v>44</v>
      </c>
      <c r="E33" s="60"/>
      <c r="F33" s="62"/>
      <c r="G33" s="60">
        <f t="shared" si="5"/>
        <v>122</v>
      </c>
      <c r="H33" s="61">
        <f>+G33/G35*100</f>
        <v>29.326923076923077</v>
      </c>
      <c r="I33" s="28"/>
      <c r="J33" s="24"/>
      <c r="K33" s="24"/>
      <c r="L33" s="24"/>
      <c r="M33" s="24"/>
      <c r="N33" s="24"/>
      <c r="O33" s="24"/>
      <c r="P33" s="24"/>
      <c r="Q33" s="24"/>
      <c r="R33" s="24">
        <v>0</v>
      </c>
    </row>
    <row r="34" spans="1:18" s="8" customFormat="1" x14ac:dyDescent="0.2">
      <c r="A34" s="84"/>
      <c r="B34" s="58" t="s">
        <v>26</v>
      </c>
      <c r="C34" s="56">
        <v>50</v>
      </c>
      <c r="D34" s="56">
        <v>17</v>
      </c>
      <c r="E34" s="56"/>
      <c r="F34" s="56"/>
      <c r="G34" s="70">
        <f t="shared" si="5"/>
        <v>50</v>
      </c>
      <c r="H34" s="71">
        <f>+G34/G35*100</f>
        <v>12.01923076923077</v>
      </c>
      <c r="I34" s="28"/>
      <c r="J34" s="24"/>
      <c r="K34" s="24"/>
      <c r="L34" s="24"/>
      <c r="M34" s="24"/>
      <c r="N34" s="24"/>
      <c r="O34" s="24"/>
      <c r="P34" s="24"/>
      <c r="Q34" s="24"/>
      <c r="R34" s="24">
        <v>0</v>
      </c>
    </row>
    <row r="35" spans="1:18" s="8" customFormat="1" x14ac:dyDescent="0.2">
      <c r="A35" s="63" t="s">
        <v>0</v>
      </c>
      <c r="B35" s="58"/>
      <c r="C35" s="60">
        <f>+C27+C29+C31+C33</f>
        <v>416</v>
      </c>
      <c r="D35" s="60">
        <f>+D27+D29+D31+D33</f>
        <v>138</v>
      </c>
      <c r="E35" s="56"/>
      <c r="F35" s="56"/>
      <c r="G35" s="60">
        <f t="shared" si="5"/>
        <v>416</v>
      </c>
      <c r="H35" s="61">
        <f>+G35/G35*100</f>
        <v>100</v>
      </c>
      <c r="I35" s="28"/>
      <c r="J35" s="24"/>
      <c r="K35" s="24"/>
      <c r="L35" s="24"/>
      <c r="M35" s="24"/>
      <c r="N35" s="24"/>
      <c r="O35" s="24"/>
      <c r="P35" s="24"/>
      <c r="Q35" s="24"/>
      <c r="R35" s="24"/>
    </row>
    <row r="36" spans="1:18" x14ac:dyDescent="0.2">
      <c r="A36" s="64" t="s">
        <v>22</v>
      </c>
      <c r="B36" s="64"/>
      <c r="C36" s="65">
        <f>+C11+C16+C21+C26+C35</f>
        <v>12980</v>
      </c>
      <c r="D36" s="65">
        <f t="shared" ref="D36:F36" si="7">+D11+D16+D21+D26+D35</f>
        <v>6311</v>
      </c>
      <c r="E36" s="65">
        <f>+E11+E16+E21+E26+E35</f>
        <v>690</v>
      </c>
      <c r="F36" s="65">
        <f>+F11+F16+F21+F26+F35</f>
        <v>333</v>
      </c>
      <c r="G36" s="65">
        <f>+G11+G16+G21+G26+G35</f>
        <v>13670</v>
      </c>
      <c r="H36" s="61"/>
      <c r="I36" s="28"/>
    </row>
    <row r="37" spans="1:18" x14ac:dyDescent="0.2">
      <c r="A37" s="48"/>
      <c r="B37" s="48"/>
      <c r="C37" s="53"/>
      <c r="D37" s="53"/>
      <c r="E37" s="53"/>
      <c r="F37" s="53"/>
      <c r="G37" s="53"/>
      <c r="H37" s="54"/>
      <c r="I37" s="28"/>
    </row>
    <row r="38" spans="1:18" x14ac:dyDescent="0.2">
      <c r="A38" s="19" t="s">
        <v>62</v>
      </c>
      <c r="B38" s="20"/>
      <c r="C38" s="20"/>
      <c r="D38" s="20"/>
      <c r="E38" s="20"/>
      <c r="F38" s="20"/>
      <c r="G38" s="21"/>
      <c r="H38" s="29" t="s">
        <v>69</v>
      </c>
    </row>
    <row r="39" spans="1:18" x14ac:dyDescent="0.2">
      <c r="A39" s="22" t="s">
        <v>36</v>
      </c>
      <c r="B39" s="22"/>
      <c r="C39" s="22"/>
      <c r="D39" s="22"/>
      <c r="E39" s="7"/>
      <c r="F39" s="7"/>
      <c r="G39" s="47"/>
      <c r="H39" s="7"/>
    </row>
    <row r="40" spans="1:18" x14ac:dyDescent="0.2">
      <c r="A40" s="5" t="s">
        <v>68</v>
      </c>
      <c r="B40" s="7"/>
      <c r="C40" s="7"/>
      <c r="D40" s="7"/>
      <c r="E40" s="7"/>
      <c r="F40" s="7"/>
      <c r="G40" s="7"/>
      <c r="H40" s="7"/>
    </row>
    <row r="41" spans="1:18" x14ac:dyDescent="0.2">
      <c r="A41" s="16" t="s">
        <v>37</v>
      </c>
      <c r="B41" s="7"/>
      <c r="C41" s="7"/>
      <c r="D41" s="7"/>
      <c r="E41" s="7"/>
      <c r="F41" s="7"/>
      <c r="G41" s="7"/>
      <c r="H41" s="7"/>
    </row>
    <row r="42" spans="1:18" s="2" customFormat="1" x14ac:dyDescent="0.2">
      <c r="A42" s="23"/>
      <c r="B42" s="7"/>
      <c r="C42" s="7"/>
      <c r="D42" s="7"/>
      <c r="E42" s="7"/>
      <c r="F42" s="7"/>
      <c r="G42" s="7"/>
      <c r="H42" s="7"/>
    </row>
    <row r="43" spans="1:18" s="2" customFormat="1" x14ac:dyDescent="0.2">
      <c r="A43" s="23"/>
      <c r="B43" s="7"/>
      <c r="C43" s="7"/>
      <c r="D43" s="7"/>
      <c r="E43" s="7"/>
      <c r="F43" s="7"/>
      <c r="G43" s="7"/>
      <c r="H43" s="7"/>
    </row>
    <row r="44" spans="1:18" s="2" customFormat="1" x14ac:dyDescent="0.2">
      <c r="A44" s="21"/>
      <c r="B44" s="21"/>
      <c r="C44" s="21"/>
      <c r="D44" s="21"/>
      <c r="E44" s="21"/>
      <c r="F44" s="21"/>
      <c r="G44" s="21"/>
      <c r="H44" s="21"/>
    </row>
    <row r="45" spans="1:18" x14ac:dyDescent="0.2">
      <c r="A45" s="7"/>
      <c r="B45" s="7"/>
      <c r="C45" s="7"/>
      <c r="D45" s="7"/>
      <c r="E45" s="7"/>
      <c r="F45" s="7"/>
      <c r="G45" s="7"/>
      <c r="H45" s="7"/>
    </row>
    <row r="46" spans="1:18" x14ac:dyDescent="0.2">
      <c r="C46" s="28"/>
      <c r="D46" s="28"/>
      <c r="E46" s="28"/>
      <c r="F46" s="28"/>
      <c r="G46" s="28"/>
    </row>
  </sheetData>
  <mergeCells count="13">
    <mergeCell ref="G5:H5"/>
    <mergeCell ref="C5:D5"/>
    <mergeCell ref="A7:A11"/>
    <mergeCell ref="E5:F5"/>
    <mergeCell ref="A5:B6"/>
    <mergeCell ref="A27:A28"/>
    <mergeCell ref="A29:A30"/>
    <mergeCell ref="A31:A32"/>
    <mergeCell ref="A33:A34"/>
    <mergeCell ref="A1:E1"/>
    <mergeCell ref="A12:A16"/>
    <mergeCell ref="A17:A21"/>
    <mergeCell ref="A22:A26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olBreaks count="1" manualBreakCount="1">
    <brk id="8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19"/>
  <sheetViews>
    <sheetView showGridLines="0" workbookViewId="0">
      <selection activeCell="A15" sqref="A15"/>
    </sheetView>
  </sheetViews>
  <sheetFormatPr baseColWidth="10" defaultRowHeight="11.25" x14ac:dyDescent="0.2"/>
  <cols>
    <col min="1" max="1" width="54.85546875" style="10" customWidth="1"/>
    <col min="2" max="16384" width="11.42578125" style="10"/>
  </cols>
  <sheetData>
    <row r="1" spans="1:5" s="3" customFormat="1" ht="15" x14ac:dyDescent="0.2">
      <c r="A1" s="46" t="s">
        <v>39</v>
      </c>
    </row>
    <row r="2" spans="1:5" s="2" customFormat="1" ht="12.75" x14ac:dyDescent="0.2"/>
    <row r="3" spans="1:5" ht="12.75" customHeight="1" x14ac:dyDescent="0.2">
      <c r="A3" s="26" t="str">
        <f>'4.04 Notice'!A16</f>
        <v>[3] Évolution des taux de passage dans les établissements de l'Éducation nationale</v>
      </c>
    </row>
    <row r="4" spans="1:5" x14ac:dyDescent="0.2">
      <c r="A4" s="15"/>
    </row>
    <row r="5" spans="1:5" ht="12.75" x14ac:dyDescent="0.2">
      <c r="A5" s="77"/>
      <c r="B5" s="78">
        <v>2020</v>
      </c>
      <c r="C5" s="78">
        <v>2021</v>
      </c>
      <c r="D5" s="78">
        <v>2022</v>
      </c>
      <c r="E5" s="78">
        <v>2023</v>
      </c>
    </row>
    <row r="6" spans="1:5" ht="13.5" customHeight="1" x14ac:dyDescent="0.2">
      <c r="A6" s="79" t="s">
        <v>27</v>
      </c>
      <c r="B6" s="80"/>
      <c r="C6" s="80"/>
      <c r="D6" s="25"/>
    </row>
    <row r="7" spans="1:5" ht="13.5" customHeight="1" x14ac:dyDescent="0.2">
      <c r="A7" s="81" t="s">
        <v>15</v>
      </c>
      <c r="B7" s="82">
        <v>98.1</v>
      </c>
      <c r="C7" s="82">
        <v>97.9</v>
      </c>
      <c r="D7" s="83">
        <v>98</v>
      </c>
      <c r="E7" s="25">
        <v>98</v>
      </c>
    </row>
    <row r="8" spans="1:5" ht="13.5" customHeight="1" x14ac:dyDescent="0.2">
      <c r="A8" s="81" t="s">
        <v>16</v>
      </c>
      <c r="B8" s="82">
        <v>98.2</v>
      </c>
      <c r="C8" s="82">
        <v>98.3</v>
      </c>
      <c r="D8" s="83">
        <v>98.5</v>
      </c>
      <c r="E8" s="25">
        <v>98.5</v>
      </c>
    </row>
    <row r="9" spans="1:5" ht="13.5" customHeight="1" x14ac:dyDescent="0.2">
      <c r="A9" s="81" t="s">
        <v>21</v>
      </c>
      <c r="B9" s="82">
        <v>98.6</v>
      </c>
      <c r="C9" s="82">
        <v>98.8</v>
      </c>
      <c r="D9" s="83">
        <v>98.5</v>
      </c>
      <c r="E9" s="25">
        <v>98.7</v>
      </c>
    </row>
    <row r="10" spans="1:5" ht="13.5" customHeight="1" x14ac:dyDescent="0.2">
      <c r="A10" s="81" t="s">
        <v>33</v>
      </c>
      <c r="B10" s="82">
        <v>69.3</v>
      </c>
      <c r="C10" s="82">
        <v>71.400000000000006</v>
      </c>
      <c r="D10" s="83">
        <v>68.400000000000006</v>
      </c>
      <c r="E10" s="25">
        <v>68.900000000000006</v>
      </c>
    </row>
    <row r="11" spans="1:5" ht="13.5" customHeight="1" x14ac:dyDescent="0.2">
      <c r="A11" s="81" t="s">
        <v>34</v>
      </c>
      <c r="B11" s="82">
        <v>22.3</v>
      </c>
      <c r="C11" s="82">
        <v>19.100000000000001</v>
      </c>
      <c r="D11" s="83">
        <v>23</v>
      </c>
      <c r="E11" s="25">
        <f>17.4+4.4</f>
        <v>21.799999999999997</v>
      </c>
    </row>
    <row r="12" spans="1:5" ht="13.5" customHeight="1" x14ac:dyDescent="0.2">
      <c r="A12" s="27"/>
      <c r="B12" s="17"/>
    </row>
    <row r="13" spans="1:5" x14ac:dyDescent="0.2">
      <c r="A13" s="9" t="s">
        <v>61</v>
      </c>
    </row>
    <row r="14" spans="1:5" ht="40.5" customHeight="1" x14ac:dyDescent="0.2">
      <c r="A14" s="93" t="s">
        <v>72</v>
      </c>
      <c r="B14" s="93"/>
      <c r="C14" s="93"/>
      <c r="D14" s="93"/>
    </row>
    <row r="15" spans="1:5" x14ac:dyDescent="0.2">
      <c r="A15" s="13"/>
    </row>
    <row r="16" spans="1:5" ht="14.25" customHeight="1" x14ac:dyDescent="0.2">
      <c r="A16" s="5" t="s">
        <v>40</v>
      </c>
    </row>
    <row r="17" spans="1:4" x14ac:dyDescent="0.2">
      <c r="A17" s="16" t="s">
        <v>38</v>
      </c>
    </row>
    <row r="19" spans="1:4" x14ac:dyDescent="0.2">
      <c r="D19" s="29" t="s">
        <v>69</v>
      </c>
    </row>
  </sheetData>
  <mergeCells count="1">
    <mergeCell ref="A14:D14"/>
  </mergeCells>
  <phoneticPr fontId="0" type="noConversion"/>
  <pageMargins left="0.55118110236220474" right="0" top="0.78740157480314965" bottom="0.39370078740157483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8E7792C8-4E9D-475A-8BE5-A0637880E4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4.04 Notice</vt:lpstr>
      <vt:lpstr>4.04 Graphique 1</vt:lpstr>
      <vt:lpstr>4.04 Tableau 2</vt:lpstr>
      <vt:lpstr>4.04 Tableau 3</vt:lpstr>
      <vt:lpstr>'4.04 Tableau 2'!Zone_d_impression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;4.04</dc:title>
  <dc:creator>DEPP-MENJ - Ministère de l'Education nationale et de la Jeunesse;Direction de l'évaluation de la prospective et de la performance</dc:creator>
  <cp:lastModifiedBy>Santa Susini</cp:lastModifiedBy>
  <cp:lastPrinted>2024-01-16T09:43:06Z</cp:lastPrinted>
  <dcterms:created xsi:type="dcterms:W3CDTF">2000-04-27T12:50:33Z</dcterms:created>
  <dcterms:modified xsi:type="dcterms:W3CDTF">2024-01-16T09:49:14Z</dcterms:modified>
  <cp:contentStatus>Publié</cp:contentStatus>
</cp:coreProperties>
</file>