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"/>
    </mc:Choice>
  </mc:AlternateContent>
  <bookViews>
    <workbookView xWindow="0" yWindow="0" windowWidth="28800" windowHeight="9675"/>
  </bookViews>
  <sheets>
    <sheet name="4.07 Notice" sheetId="149" r:id="rId1"/>
    <sheet name="4.07 tableau 1" sheetId="148" r:id="rId2"/>
    <sheet name="4.07 tableau 2" sheetId="108" r:id="rId3"/>
  </sheets>
  <calcPr calcId="162913"/>
</workbook>
</file>

<file path=xl/calcChain.xml><?xml version="1.0" encoding="utf-8"?>
<calcChain xmlns="http://schemas.openxmlformats.org/spreadsheetml/2006/main">
  <c r="E11" i="148" l="1"/>
  <c r="E10" i="148"/>
  <c r="E9" i="148" l="1"/>
  <c r="J6" i="148" l="1"/>
  <c r="F18" i="108"/>
  <c r="K18" i="108"/>
  <c r="F17" i="108"/>
  <c r="F16" i="108"/>
  <c r="F15" i="108"/>
  <c r="F14" i="108"/>
  <c r="F12" i="108"/>
  <c r="F11" i="108"/>
  <c r="F10" i="108" l="1"/>
  <c r="F9" i="108"/>
  <c r="F8" i="108"/>
  <c r="F7" i="108"/>
  <c r="L14" i="148" l="1"/>
  <c r="L11" i="148"/>
  <c r="L10" i="148"/>
  <c r="L12" i="148" s="1"/>
  <c r="L15" i="148"/>
  <c r="L8" i="148"/>
  <c r="L6" i="148"/>
  <c r="L16" i="148" l="1"/>
  <c r="K16" i="148"/>
  <c r="K15" i="148"/>
  <c r="K14" i="148" l="1"/>
  <c r="K13" i="148"/>
  <c r="K12" i="148"/>
  <c r="K11" i="148"/>
  <c r="K10" i="148"/>
  <c r="K9" i="148" l="1"/>
  <c r="K8" i="148" l="1"/>
  <c r="K7" i="148"/>
  <c r="K6" i="148"/>
  <c r="K7" i="108"/>
  <c r="K9" i="108" s="1"/>
  <c r="K10" i="108"/>
  <c r="K11" i="108"/>
  <c r="K12" i="108"/>
  <c r="K14" i="108"/>
</calcChain>
</file>

<file path=xl/sharedStrings.xml><?xml version="1.0" encoding="utf-8"?>
<sst xmlns="http://schemas.openxmlformats.org/spreadsheetml/2006/main" count="85" uniqueCount="67">
  <si>
    <t>Employés</t>
  </si>
  <si>
    <t>Ouvriers</t>
  </si>
  <si>
    <t>Agriculteurs</t>
  </si>
  <si>
    <t>Retraités</t>
  </si>
  <si>
    <t xml:space="preserve">CAP                       </t>
  </si>
  <si>
    <t>Moyenne</t>
  </si>
  <si>
    <t xml:space="preserve">Total </t>
  </si>
  <si>
    <t>Défavorisée</t>
  </si>
  <si>
    <t>Prof. libérales, cadres  (1)</t>
  </si>
  <si>
    <t xml:space="preserve">Seconde générale et technologique                  </t>
  </si>
  <si>
    <t xml:space="preserve">Première et terminale générales              </t>
  </si>
  <si>
    <t xml:space="preserve">Première et terminale technologiques              </t>
  </si>
  <si>
    <t xml:space="preserve">Bac pro, BMA               </t>
  </si>
  <si>
    <t>Public</t>
  </si>
  <si>
    <t>Segpa</t>
  </si>
  <si>
    <t>Ensemble</t>
  </si>
  <si>
    <t>Artisans, commerçants, chefs d'entreprise</t>
  </si>
  <si>
    <t>Total</t>
  </si>
  <si>
    <t>Effectifs d'élèves (4)</t>
  </si>
  <si>
    <t>Total formations GT en lycée</t>
  </si>
  <si>
    <t>Total formations professionnelles en lycée</t>
  </si>
  <si>
    <t>ULIS en lycée général et technologique</t>
  </si>
  <si>
    <t>Total formations en collège</t>
  </si>
  <si>
    <t>Très favorisée</t>
  </si>
  <si>
    <t>Favorisée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</si>
  <si>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Professeurs non compris.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</si>
  <si>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Instituteurs et professeurs des écoles non compris.</t>
    </r>
  </si>
  <si>
    <t>Enseignants (2)</t>
  </si>
  <si>
    <t>Professions intermédiaires (3)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</si>
  <si>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Voir les regroupements dans la rubrique « Glossaire » à « origine sociale regroupée ».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</si>
  <si>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Enseignants : professeurs, instituteurs, professeurs des écoles et professions assimilées.</t>
    </r>
  </si>
  <si>
    <t>Sixième à troisième</t>
  </si>
  <si>
    <t>Population concernée : établissements publics et privés sous contrat dépendant du ministère en charge de l'Éducation nationale (EREA compris)</t>
  </si>
  <si>
    <t>Population concernée : établissements publics et privés sous contrat dépendant du ministère en charge de l'Éducation nationale (EREA compris).</t>
  </si>
  <si>
    <t>Privé sous contrat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</si>
  <si>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</si>
  <si>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</si>
  <si>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relevant du ministère chargé de l’Éducation nationale (y compris EREA).</t>
    </r>
  </si>
  <si>
    <r>
      <t>Origine sociale</t>
    </r>
    <r>
      <rPr>
        <sz val="8"/>
        <color rgb="FF000000"/>
        <rFont val="Arial"/>
        <family val="2"/>
      </rPr>
      <t xml:space="preserve"> - Voir « Glossaire ».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</si>
  <si>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</si>
  <si>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</si>
  <si>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</si>
  <si>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</si>
  <si>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</si>
  <si>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</si>
  <si>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</si>
  <si>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</si>
  <si>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► Champ :Région Corse, Public + Privé sous contrat.</t>
  </si>
  <si>
    <t>Source :SYSCA BCP</t>
  </si>
  <si>
    <t>Inactifs (5)</t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</si>
  <si>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 xml:space="preserve">inactifs et non renseignés </t>
    </r>
  </si>
  <si>
    <t>Source : SYSCA BCP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</si>
  <si>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</si>
  <si>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</si>
  <si>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</si>
  <si>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</si>
  <si>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4.07 L’origine sociale des élèves du second degré</t>
  </si>
  <si>
    <t>RERS 4.07 L'origine sociale des élèves du second degré</t>
  </si>
  <si>
    <t>[1] Les élèves du second degré selon l'origine sociale à la rentrée 2023</t>
  </si>
  <si>
    <t>[2] Les élèves du second degré selon l'origine sociale regroupée à la rentrée 2023</t>
  </si>
  <si>
    <r>
      <t xml:space="preserve">[1] Les élèves du second degré selon l'origine sociale à la rentrée 2023, </t>
    </r>
    <r>
      <rPr>
        <sz val="9"/>
        <rFont val="Arial"/>
        <family val="2"/>
      </rPr>
      <t>en %</t>
    </r>
  </si>
  <si>
    <r>
      <t xml:space="preserve">[2] Les élèves du second degré selon l'origine sociale regroupée à la rentrée 2023, </t>
    </r>
    <r>
      <rPr>
        <sz val="9"/>
        <rFont val="Arial"/>
        <family val="2"/>
      </rPr>
      <t>en % (1)</t>
    </r>
  </si>
  <si>
    <t xml:space="preserve">RERS 2023, </t>
  </si>
  <si>
    <t>RERS 2023</t>
  </si>
  <si>
    <t>DPSA, RSC 2023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</si>
  <si>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35,1% des élèves suivant une formation en collège scolarisés dans le secteur public sont issus d’une catégorie sociale défavorisée.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</si>
  <si>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Y compris les élèves dont l'origine sociale est non renseignée ou inconnue (5.9% des effectifs).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</si>
</sst>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F800]dddd\,\ mmmm\ dd\,\ yyyy"/>
  </numFmts>
  <fonts count="59" x14ac:knownFonts="1">
    <font>
      <sz val="9"/>
      <name val="Arial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u/>
      <sz val="8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b/>
      <strike/>
      <sz val="8"/>
      <name val="Arial"/>
      <family val="2"/>
    </font>
    <font>
      <b/>
      <sz val="8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</borders>
  <cellStyleXfs count="8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4" fillId="16" borderId="1"/>
    <xf numFmtId="0" fontId="23" fillId="17" borderId="2" applyNumberFormat="0" applyAlignment="0" applyProtection="0"/>
    <xf numFmtId="0" fontId="4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7" fillId="20" borderId="0">
      <alignment horizontal="center" wrapText="1"/>
    </xf>
    <xf numFmtId="0" fontId="12" fillId="19" borderId="0">
      <alignment horizontal="center"/>
    </xf>
    <xf numFmtId="166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6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7" fillId="20" borderId="0">
      <alignment horizontal="center"/>
    </xf>
    <xf numFmtId="0" fontId="4" fillId="19" borderId="9">
      <alignment wrapText="1"/>
    </xf>
    <xf numFmtId="0" fontId="37" fillId="19" borderId="10"/>
    <xf numFmtId="0" fontId="37" fillId="19" borderId="11"/>
    <xf numFmtId="0" fontId="4" fillId="19" borderId="12">
      <alignment horizontal="center" wrapText="1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7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47" fillId="0" borderId="0"/>
    <xf numFmtId="0" fontId="20" fillId="0" borderId="0"/>
    <xf numFmtId="0" fontId="47" fillId="0" borderId="0"/>
    <xf numFmtId="0" fontId="7" fillId="0" borderId="0"/>
    <xf numFmtId="0" fontId="41" fillId="17" borderId="13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19" borderId="3"/>
    <xf numFmtId="0" fontId="25" fillId="19" borderId="0">
      <alignment horizontal="right"/>
    </xf>
    <xf numFmtId="0" fontId="42" fillId="24" borderId="0">
      <alignment horizontal="center"/>
    </xf>
    <xf numFmtId="0" fontId="43" fillId="20" borderId="0"/>
    <xf numFmtId="0" fontId="44" fillId="22" borderId="14">
      <alignment horizontal="left" vertical="top" wrapText="1"/>
    </xf>
    <xf numFmtId="0" fontId="44" fillId="22" borderId="15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3" fillId="19" borderId="0"/>
    <xf numFmtId="0" fontId="46" fillId="0" borderId="0" applyNumberFormat="0" applyFill="0" applyBorder="0" applyAlignment="0" applyProtection="0"/>
    <xf numFmtId="0" fontId="56" fillId="0" borderId="22" applyNumberFormat="0" applyFill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 applyBorder="1"/>
    <xf numFmtId="164" fontId="4" fillId="0" borderId="0" xfId="0" applyNumberFormat="1" applyFont="1"/>
    <xf numFmtId="3" fontId="6" fillId="0" borderId="0" xfId="0" applyNumberFormat="1" applyFont="1"/>
    <xf numFmtId="165" fontId="4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vertical="center"/>
    </xf>
    <xf numFmtId="0" fontId="9" fillId="0" borderId="0" xfId="0" applyFont="1"/>
    <xf numFmtId="0" fontId="12" fillId="0" borderId="0" xfId="0" applyFont="1" applyFill="1" applyBorder="1"/>
    <xf numFmtId="0" fontId="13" fillId="0" borderId="0" xfId="0" applyFont="1"/>
    <xf numFmtId="0" fontId="0" fillId="0" borderId="0" xfId="0" applyAlignment="1"/>
    <xf numFmtId="165" fontId="4" fillId="0" borderId="16" xfId="63" applyNumberFormat="1" applyFont="1" applyBorder="1" applyAlignment="1">
      <alignment horizontal="right"/>
    </xf>
    <xf numFmtId="165" fontId="4" fillId="0" borderId="17" xfId="63" applyNumberFormat="1" applyFont="1" applyBorder="1" applyAlignment="1">
      <alignment horizontal="right"/>
    </xf>
    <xf numFmtId="165" fontId="12" fillId="0" borderId="16" xfId="63" applyNumberFormat="1" applyFont="1" applyFill="1" applyBorder="1" applyAlignment="1">
      <alignment horizontal="right"/>
    </xf>
    <xf numFmtId="165" fontId="12" fillId="0" borderId="17" xfId="63" applyNumberFormat="1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0" fontId="4" fillId="0" borderId="0" xfId="0" applyFont="1" applyAlignment="1"/>
    <xf numFmtId="0" fontId="50" fillId="0" borderId="0" xfId="59" applyFont="1"/>
    <xf numFmtId="0" fontId="7" fillId="0" borderId="0" xfId="56"/>
    <xf numFmtId="0" fontId="51" fillId="0" borderId="0" xfId="56" applyFont="1" applyAlignment="1">
      <alignment vertical="center" wrapText="1"/>
    </xf>
    <xf numFmtId="0" fontId="50" fillId="0" borderId="0" xfId="56" applyFont="1"/>
    <xf numFmtId="0" fontId="7" fillId="0" borderId="0" xfId="56" applyFont="1"/>
    <xf numFmtId="0" fontId="52" fillId="0" borderId="0" xfId="56" applyFont="1" applyFill="1" applyAlignment="1">
      <alignment vertical="center" wrapText="1"/>
    </xf>
    <xf numFmtId="0" fontId="14" fillId="0" borderId="0" xfId="56" applyFont="1" applyAlignment="1">
      <alignment wrapText="1"/>
    </xf>
    <xf numFmtId="0" fontId="52" fillId="0" borderId="0" xfId="56" applyFont="1" applyFill="1" applyAlignment="1">
      <alignment vertical="center"/>
    </xf>
    <xf numFmtId="0" fontId="53" fillId="0" borderId="0" xfId="56" applyFont="1" applyAlignment="1">
      <alignment horizontal="justify" vertical="center" wrapText="1"/>
    </xf>
    <xf numFmtId="0" fontId="52" fillId="0" borderId="0" xfId="56" applyFont="1" applyAlignment="1">
      <alignment vertical="center" wrapText="1"/>
    </xf>
    <xf numFmtId="0" fontId="55" fillId="0" borderId="0" xfId="56" applyFont="1" applyAlignment="1">
      <alignment vertical="center" wrapText="1"/>
    </xf>
    <xf numFmtId="0" fontId="4" fillId="0" borderId="0" xfId="56" applyFont="1" applyAlignment="1">
      <alignment wrapText="1"/>
    </xf>
    <xf numFmtId="0" fontId="4" fillId="0" borderId="0" xfId="56" applyFont="1"/>
    <xf numFmtId="1" fontId="4" fillId="0" borderId="0" xfId="0" applyNumberFormat="1" applyFont="1"/>
    <xf numFmtId="1" fontId="13" fillId="0" borderId="0" xfId="0" applyNumberFormat="1" applyFont="1"/>
    <xf numFmtId="0" fontId="4" fillId="25" borderId="0" xfId="0" applyFont="1" applyFill="1" applyBorder="1"/>
    <xf numFmtId="164" fontId="4" fillId="25" borderId="16" xfId="0" applyNumberFormat="1" applyFont="1" applyFill="1" applyBorder="1" applyAlignment="1">
      <alignment horizontal="right"/>
    </xf>
    <xf numFmtId="164" fontId="4" fillId="25" borderId="21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/>
    </xf>
    <xf numFmtId="0" fontId="57" fillId="25" borderId="0" xfId="0" applyFont="1" applyFill="1" applyBorder="1" applyAlignment="1">
      <alignment horizontal="left" wrapText="1"/>
    </xf>
    <xf numFmtId="0" fontId="3" fillId="25" borderId="0" xfId="0" applyFont="1" applyFill="1" applyBorder="1"/>
    <xf numFmtId="164" fontId="3" fillId="25" borderId="16" xfId="0" applyNumberFormat="1" applyFont="1" applyFill="1" applyBorder="1" applyAlignment="1">
      <alignment horizontal="right"/>
    </xf>
    <xf numFmtId="164" fontId="3" fillId="25" borderId="21" xfId="0" applyNumberFormat="1" applyFont="1" applyFill="1" applyBorder="1" applyAlignment="1">
      <alignment horizontal="right"/>
    </xf>
    <xf numFmtId="3" fontId="3" fillId="25" borderId="0" xfId="0" applyNumberFormat="1" applyFont="1" applyFill="1" applyBorder="1" applyAlignment="1">
      <alignment horizontal="right"/>
    </xf>
    <xf numFmtId="0" fontId="7" fillId="0" borderId="0" xfId="57"/>
    <xf numFmtId="170" fontId="50" fillId="0" borderId="0" xfId="57" applyNumberFormat="1" applyFont="1" applyAlignment="1">
      <alignment horizontal="right" wrapText="1"/>
    </xf>
    <xf numFmtId="14" fontId="50" fillId="0" borderId="0" xfId="57" applyNumberFormat="1" applyFont="1" applyAlignment="1">
      <alignment horizontal="right" wrapText="1"/>
    </xf>
    <xf numFmtId="0" fontId="56" fillId="0" borderId="22" xfId="79"/>
    <xf numFmtId="0" fontId="7" fillId="0" borderId="0" xfId="59" applyFont="1" applyAlignment="1">
      <alignment horizontal="left" vertical="center" wrapText="1"/>
    </xf>
    <xf numFmtId="0" fontId="48" fillId="0" borderId="0" xfId="50" applyAlignment="1">
      <alignment vertical="center" wrapText="1"/>
    </xf>
    <xf numFmtId="0" fontId="3" fillId="0" borderId="0" xfId="0" applyFont="1" applyFill="1" applyBorder="1"/>
    <xf numFmtId="165" fontId="3" fillId="0" borderId="16" xfId="63" applyNumberFormat="1" applyFont="1" applyFill="1" applyBorder="1" applyAlignment="1">
      <alignment horizontal="right"/>
    </xf>
    <xf numFmtId="165" fontId="3" fillId="0" borderId="17" xfId="63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25" borderId="25" xfId="0" applyFont="1" applyFill="1" applyBorder="1" applyAlignment="1">
      <alignment horizontal="right" vertical="top" wrapText="1"/>
    </xf>
    <xf numFmtId="9" fontId="3" fillId="25" borderId="26" xfId="0" applyNumberFormat="1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16" fillId="0" borderId="0" xfId="0" applyFont="1"/>
    <xf numFmtId="0" fontId="5" fillId="0" borderId="0" xfId="0" applyFont="1" applyFill="1" applyAlignment="1">
      <alignment horizontal="left"/>
    </xf>
    <xf numFmtId="3" fontId="14" fillId="0" borderId="18" xfId="0" applyNumberFormat="1" applyFont="1" applyFill="1" applyBorder="1" applyAlignment="1">
      <alignment horizontal="center" vertical="top"/>
    </xf>
    <xf numFmtId="3" fontId="14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/>
    <xf numFmtId="0" fontId="1" fillId="0" borderId="20" xfId="0" applyFont="1" applyFill="1" applyBorder="1" applyAlignment="1"/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3" fontId="58" fillId="25" borderId="0" xfId="0" applyNumberFormat="1" applyFont="1" applyFill="1" applyBorder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_FLO_W-RERS-PCS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Titre 1" xfId="79" builtinId="16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99"/>
  <sheetViews>
    <sheetView showGridLines="0" tabSelected="1" workbookViewId="0">
      <selection activeCell="A4" sqref="A4"/>
    </sheetView>
  </sheetViews>
  <sheetFormatPr baseColWidth="10" defaultRowHeight="12.75" x14ac:dyDescent="0.2"/>
  <cols>
    <col min="1" max="1" width="90.7109375" style="34" customWidth="1"/>
    <col min="2" max="16384" width="11.42578125" style="34"/>
  </cols>
  <sheetData>
    <row r="1" spans="1:1" s="57" customFormat="1" x14ac:dyDescent="0.2">
      <c r="A1" s="33" t="s">
        <v>64</v>
      </c>
    </row>
    <row r="2" spans="1:1" s="57" customFormat="1" x14ac:dyDescent="0.2">
      <c r="A2" s="58" t="s">
        <v>52</v>
      </c>
    </row>
    <row r="3" spans="1:1" s="57" customFormat="1" x14ac:dyDescent="0.2">
      <c r="A3" s="59">
        <v>45313</v>
      </c>
    </row>
    <row r="4" spans="1:1" s="57" customFormat="1" ht="20.25" thickBot="1" x14ac:dyDescent="0.35">
      <c r="A4" s="60" t="s">
        <v>53</v>
      </c>
    </row>
    <row r="5" spans="1:1" s="57" customFormat="1" ht="13.5" thickTop="1" x14ac:dyDescent="0.2"/>
    <row r="6" spans="1:1" s="57" customFormat="1" ht="25.5" x14ac:dyDescent="0.2">
      <c r="A6" s="61" t="s">
        <v>54</v>
      </c>
    </row>
    <row r="7" spans="1:1" s="57" customFormat="1" ht="15" x14ac:dyDescent="0.2">
      <c r="A7" s="62" t="s">
        <v>55</v>
      </c>
    </row>
    <row r="10" spans="1:1" ht="15.75" x14ac:dyDescent="0.2">
      <c r="A10" s="35" t="s">
        <v>56</v>
      </c>
    </row>
    <row r="11" spans="1:1" x14ac:dyDescent="0.2">
      <c r="A11" s="36"/>
    </row>
    <row r="12" spans="1:1" x14ac:dyDescent="0.2">
      <c r="A12" s="36"/>
    </row>
    <row r="13" spans="1:1" x14ac:dyDescent="0.2">
      <c r="A13" s="36"/>
    </row>
    <row r="14" spans="1:1" s="37" customFormat="1" ht="34.9" customHeight="1" x14ac:dyDescent="0.2"/>
    <row r="15" spans="1:1" ht="35.1" customHeight="1" x14ac:dyDescent="0.2">
      <c r="A15" s="38" t="s">
        <v>35</v>
      </c>
    </row>
    <row r="16" spans="1:1" x14ac:dyDescent="0.2">
      <c r="A16" s="39" t="s">
        <v>58</v>
      </c>
    </row>
    <row r="17" spans="1:1" x14ac:dyDescent="0.2">
      <c r="A17" s="39" t="s">
        <v>59</v>
      </c>
    </row>
    <row r="18" spans="1:1" x14ac:dyDescent="0.2">
      <c r="A18" s="39"/>
    </row>
    <row r="19" spans="1:1" x14ac:dyDescent="0.2">
      <c r="A19" s="39"/>
    </row>
    <row r="20" spans="1:1" x14ac:dyDescent="0.2">
      <c r="A20" s="39"/>
    </row>
    <row r="21" spans="1:1" x14ac:dyDescent="0.2">
      <c r="A21" s="39"/>
    </row>
    <row r="22" spans="1:1" x14ac:dyDescent="0.2">
      <c r="A22" s="39"/>
    </row>
    <row r="23" spans="1:1" x14ac:dyDescent="0.2">
      <c r="A23" s="39"/>
    </row>
    <row r="24" spans="1:1" ht="35.1" customHeight="1" x14ac:dyDescent="0.2">
      <c r="A24" s="40" t="s">
        <v>36</v>
      </c>
    </row>
    <row r="25" spans="1:1" ht="22.5" x14ac:dyDescent="0.2">
      <c r="A25" s="41" t="s">
        <v>37</v>
      </c>
    </row>
    <row r="26" spans="1:1" x14ac:dyDescent="0.2">
      <c r="A26" s="41" t="s">
        <v>38</v>
      </c>
    </row>
    <row r="27" spans="1:1" ht="35.1" customHeight="1" x14ac:dyDescent="0.2">
      <c r="A27" s="42" t="s">
        <v>39</v>
      </c>
    </row>
    <row r="28" spans="1:1" x14ac:dyDescent="0.2">
      <c r="A28" s="43" t="s">
        <v>40</v>
      </c>
    </row>
    <row r="29" spans="1:1" x14ac:dyDescent="0.2">
      <c r="A29" s="37"/>
    </row>
    <row r="30" spans="1:1" ht="22.5" x14ac:dyDescent="0.2">
      <c r="A30" s="44" t="s">
        <v>41</v>
      </c>
    </row>
    <row r="31" spans="1:1" x14ac:dyDescent="0.2">
      <c r="A31" s="45"/>
    </row>
    <row r="32" spans="1:1" x14ac:dyDescent="0.2">
      <c r="A32" s="40" t="s">
        <v>42</v>
      </c>
    </row>
    <row r="33" spans="1:1" x14ac:dyDescent="0.2">
      <c r="A33" s="45"/>
    </row>
    <row r="34" spans="1:1" x14ac:dyDescent="0.2">
      <c r="A34" s="45" t="s">
        <v>43</v>
      </c>
    </row>
    <row r="35" spans="1:1" x14ac:dyDescent="0.2">
      <c r="A35" s="45" t="s">
        <v>44</v>
      </c>
    </row>
    <row r="36" spans="1:1" x14ac:dyDescent="0.2">
      <c r="A36" s="45" t="s">
        <v>45</v>
      </c>
    </row>
    <row r="37" spans="1:1" x14ac:dyDescent="0.2">
      <c r="A37" s="45" t="s">
        <v>46</v>
      </c>
    </row>
    <row r="38" spans="1:1" x14ac:dyDescent="0.2">
      <c r="A38" s="37"/>
    </row>
    <row r="39" spans="1:1" x14ac:dyDescent="0.2">
      <c r="A39" s="37"/>
    </row>
    <row r="40" spans="1:1" x14ac:dyDescent="0.2">
      <c r="A40" s="37"/>
    </row>
    <row r="41" spans="1:1" x14ac:dyDescent="0.2">
      <c r="A41" s="37"/>
    </row>
    <row r="42" spans="1:1" x14ac:dyDescent="0.2">
      <c r="A42" s="37"/>
    </row>
    <row r="43" spans="1:1" x14ac:dyDescent="0.2">
      <c r="A43" s="37"/>
    </row>
    <row r="44" spans="1:1" x14ac:dyDescent="0.2">
      <c r="A44" s="37"/>
    </row>
    <row r="45" spans="1:1" x14ac:dyDescent="0.2">
      <c r="A45" s="37"/>
    </row>
    <row r="46" spans="1:1" x14ac:dyDescent="0.2">
      <c r="A46" s="37"/>
    </row>
    <row r="47" spans="1:1" x14ac:dyDescent="0.2">
      <c r="A47" s="37"/>
    </row>
    <row r="48" spans="1:1" x14ac:dyDescent="0.2">
      <c r="A48" s="37"/>
    </row>
    <row r="49" spans="1:1" x14ac:dyDescent="0.2">
      <c r="A49" s="37"/>
    </row>
    <row r="50" spans="1:1" x14ac:dyDescent="0.2">
      <c r="A50" s="37"/>
    </row>
    <row r="51" spans="1:1" x14ac:dyDescent="0.2">
      <c r="A51" s="37"/>
    </row>
    <row r="52" spans="1:1" x14ac:dyDescent="0.2">
      <c r="A52" s="37"/>
    </row>
    <row r="53" spans="1:1" x14ac:dyDescent="0.2">
      <c r="A53" s="37"/>
    </row>
    <row r="54" spans="1:1" x14ac:dyDescent="0.2">
      <c r="A54" s="37"/>
    </row>
    <row r="55" spans="1:1" x14ac:dyDescent="0.2">
      <c r="A55" s="37"/>
    </row>
    <row r="56" spans="1:1" x14ac:dyDescent="0.2">
      <c r="A56" s="37"/>
    </row>
    <row r="57" spans="1:1" x14ac:dyDescent="0.2">
      <c r="A57" s="37"/>
    </row>
    <row r="58" spans="1:1" x14ac:dyDescent="0.2">
      <c r="A58" s="37"/>
    </row>
    <row r="59" spans="1:1" x14ac:dyDescent="0.2">
      <c r="A59" s="37"/>
    </row>
    <row r="60" spans="1:1" x14ac:dyDescent="0.2">
      <c r="A60" s="37"/>
    </row>
    <row r="61" spans="1:1" x14ac:dyDescent="0.2">
      <c r="A61" s="37"/>
    </row>
    <row r="62" spans="1:1" x14ac:dyDescent="0.2">
      <c r="A62" s="37"/>
    </row>
    <row r="63" spans="1:1" x14ac:dyDescent="0.2">
      <c r="A63" s="37"/>
    </row>
    <row r="64" spans="1:1" x14ac:dyDescent="0.2">
      <c r="A64" s="37"/>
    </row>
    <row r="65" spans="1:1" x14ac:dyDescent="0.2">
      <c r="A65" s="37"/>
    </row>
    <row r="66" spans="1:1" x14ac:dyDescent="0.2">
      <c r="A66" s="37"/>
    </row>
    <row r="67" spans="1:1" x14ac:dyDescent="0.2">
      <c r="A67" s="37"/>
    </row>
    <row r="68" spans="1:1" x14ac:dyDescent="0.2">
      <c r="A68" s="37"/>
    </row>
    <row r="69" spans="1:1" x14ac:dyDescent="0.2">
      <c r="A69" s="37"/>
    </row>
    <row r="70" spans="1:1" x14ac:dyDescent="0.2">
      <c r="A70" s="37"/>
    </row>
    <row r="71" spans="1:1" x14ac:dyDescent="0.2">
      <c r="A71" s="37"/>
    </row>
    <row r="72" spans="1:1" x14ac:dyDescent="0.2">
      <c r="A72" s="37"/>
    </row>
    <row r="73" spans="1:1" x14ac:dyDescent="0.2">
      <c r="A73" s="37"/>
    </row>
    <row r="74" spans="1:1" x14ac:dyDescent="0.2">
      <c r="A74" s="37"/>
    </row>
    <row r="75" spans="1:1" x14ac:dyDescent="0.2">
      <c r="A75" s="37"/>
    </row>
    <row r="76" spans="1:1" x14ac:dyDescent="0.2">
      <c r="A76" s="37"/>
    </row>
    <row r="77" spans="1:1" x14ac:dyDescent="0.2">
      <c r="A77" s="37"/>
    </row>
    <row r="78" spans="1:1" x14ac:dyDescent="0.2">
      <c r="A78" s="37"/>
    </row>
    <row r="79" spans="1:1" x14ac:dyDescent="0.2">
      <c r="A79" s="37"/>
    </row>
    <row r="80" spans="1:1" x14ac:dyDescent="0.2">
      <c r="A80" s="37"/>
    </row>
    <row r="81" spans="1:1" x14ac:dyDescent="0.2">
      <c r="A81" s="37"/>
    </row>
    <row r="82" spans="1:1" x14ac:dyDescent="0.2">
      <c r="A82" s="37"/>
    </row>
    <row r="83" spans="1:1" x14ac:dyDescent="0.2">
      <c r="A83" s="37"/>
    </row>
    <row r="84" spans="1:1" x14ac:dyDescent="0.2">
      <c r="A84" s="37"/>
    </row>
    <row r="85" spans="1:1" x14ac:dyDescent="0.2">
      <c r="A85" s="37"/>
    </row>
    <row r="86" spans="1:1" x14ac:dyDescent="0.2">
      <c r="A86" s="37"/>
    </row>
    <row r="87" spans="1:1" x14ac:dyDescent="0.2">
      <c r="A87" s="37"/>
    </row>
    <row r="88" spans="1:1" x14ac:dyDescent="0.2">
      <c r="A88" s="37"/>
    </row>
    <row r="89" spans="1:1" x14ac:dyDescent="0.2">
      <c r="A89" s="37"/>
    </row>
    <row r="90" spans="1:1" x14ac:dyDescent="0.2">
      <c r="A90" s="37"/>
    </row>
    <row r="91" spans="1:1" x14ac:dyDescent="0.2">
      <c r="A91" s="37"/>
    </row>
    <row r="92" spans="1:1" x14ac:dyDescent="0.2">
      <c r="A92" s="37"/>
    </row>
    <row r="93" spans="1:1" x14ac:dyDescent="0.2">
      <c r="A93" s="37"/>
    </row>
    <row r="94" spans="1:1" x14ac:dyDescent="0.2">
      <c r="A94" s="37"/>
    </row>
    <row r="95" spans="1:1" x14ac:dyDescent="0.2">
      <c r="A95" s="37"/>
    </row>
    <row r="96" spans="1:1" x14ac:dyDescent="0.2">
      <c r="A96" s="37"/>
    </row>
    <row r="97" spans="1:1" x14ac:dyDescent="0.2">
      <c r="A97" s="37"/>
    </row>
    <row r="98" spans="1:1" x14ac:dyDescent="0.2">
      <c r="A98" s="37"/>
    </row>
    <row r="99" spans="1:1" x14ac:dyDescent="0.2">
      <c r="A99" s="37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26"/>
  <sheetViews>
    <sheetView showGridLines="0" workbookViewId="0">
      <selection activeCell="B31" sqref="B31"/>
    </sheetView>
  </sheetViews>
  <sheetFormatPr baseColWidth="10" defaultRowHeight="12" x14ac:dyDescent="0.2"/>
  <cols>
    <col min="1" max="1" width="38.42578125" customWidth="1"/>
    <col min="2" max="2" width="10.5703125" style="1" customWidth="1"/>
    <col min="3" max="3" width="12" style="1" customWidth="1"/>
    <col min="4" max="4" width="7.7109375" style="1" customWidth="1"/>
    <col min="5" max="5" width="11.140625" style="1" customWidth="1"/>
    <col min="6" max="6" width="12.7109375" style="1" customWidth="1"/>
    <col min="7" max="7" width="8.5703125" style="1" customWidth="1"/>
    <col min="8" max="8" width="7.7109375" style="1" customWidth="1"/>
    <col min="9" max="9" width="8.28515625" style="1" customWidth="1"/>
    <col min="10" max="11" width="7.28515625" style="1" customWidth="1"/>
    <col min="12" max="12" width="9.42578125" style="7" customWidth="1"/>
  </cols>
  <sheetData>
    <row r="1" spans="1:12" ht="15.75" x14ac:dyDescent="0.25">
      <c r="A1" s="71" t="s">
        <v>57</v>
      </c>
      <c r="B1" s="71"/>
      <c r="C1" s="71"/>
      <c r="H1" s="2"/>
    </row>
    <row r="3" spans="1:12" x14ac:dyDescent="0.2">
      <c r="A3" s="30" t="s">
        <v>60</v>
      </c>
      <c r="B3" s="20"/>
      <c r="C3" s="20"/>
      <c r="D3" s="20"/>
      <c r="E3" s="20"/>
      <c r="F3" s="20"/>
    </row>
    <row r="4" spans="1:12" ht="14.25" customHeight="1" x14ac:dyDescent="0.2">
      <c r="B4" s="20"/>
      <c r="C4" s="20"/>
    </row>
    <row r="5" spans="1:12" s="3" customFormat="1" ht="57.75" customHeight="1" x14ac:dyDescent="0.2">
      <c r="A5" s="52"/>
      <c r="B5" s="68" t="s">
        <v>2</v>
      </c>
      <c r="C5" s="68" t="s">
        <v>16</v>
      </c>
      <c r="D5" s="68" t="s">
        <v>8</v>
      </c>
      <c r="E5" s="68" t="s">
        <v>27</v>
      </c>
      <c r="F5" s="68" t="s">
        <v>28</v>
      </c>
      <c r="G5" s="68" t="s">
        <v>0</v>
      </c>
      <c r="H5" s="68" t="s">
        <v>1</v>
      </c>
      <c r="I5" s="68" t="s">
        <v>3</v>
      </c>
      <c r="J5" s="68" t="s">
        <v>49</v>
      </c>
      <c r="K5" s="69" t="s">
        <v>17</v>
      </c>
      <c r="L5" s="70" t="s">
        <v>18</v>
      </c>
    </row>
    <row r="6" spans="1:12" s="4" customFormat="1" ht="15" customHeight="1" x14ac:dyDescent="0.2">
      <c r="A6" s="48" t="s">
        <v>31</v>
      </c>
      <c r="B6" s="49">
        <v>2</v>
      </c>
      <c r="C6" s="49">
        <v>17.8</v>
      </c>
      <c r="D6" s="49">
        <v>12.4</v>
      </c>
      <c r="E6" s="49">
        <v>2.1</v>
      </c>
      <c r="F6" s="49">
        <v>8.5</v>
      </c>
      <c r="G6" s="49">
        <v>23.4</v>
      </c>
      <c r="H6" s="49">
        <v>18</v>
      </c>
      <c r="I6" s="49">
        <v>1.2</v>
      </c>
      <c r="J6" s="49">
        <f>7.8+6.8</f>
        <v>14.6</v>
      </c>
      <c r="K6" s="50">
        <f t="shared" ref="K6:K16" si="0">SUM(B6:J6)</f>
        <v>100</v>
      </c>
      <c r="L6" s="51">
        <f>3250+3304+3266+3267+167</f>
        <v>13254</v>
      </c>
    </row>
    <row r="7" spans="1:12" s="4" customFormat="1" ht="15" customHeight="1" x14ac:dyDescent="0.2">
      <c r="A7" s="48" t="s">
        <v>14</v>
      </c>
      <c r="B7" s="49">
        <v>0.7</v>
      </c>
      <c r="C7" s="49">
        <v>9.9</v>
      </c>
      <c r="D7" s="49">
        <v>3.1</v>
      </c>
      <c r="E7" s="49"/>
      <c r="F7" s="49">
        <v>4.0999999999999996</v>
      </c>
      <c r="G7" s="49">
        <v>21</v>
      </c>
      <c r="H7" s="49">
        <v>24.5</v>
      </c>
      <c r="I7" s="49">
        <v>2.2000000000000002</v>
      </c>
      <c r="J7" s="49">
        <v>34.6</v>
      </c>
      <c r="K7" s="50">
        <f t="shared" si="0"/>
        <v>100.1</v>
      </c>
      <c r="L7" s="51">
        <v>416</v>
      </c>
    </row>
    <row r="8" spans="1:12" s="5" customFormat="1" ht="15" customHeight="1" x14ac:dyDescent="0.2">
      <c r="A8" s="18" t="s">
        <v>22</v>
      </c>
      <c r="B8" s="18">
        <v>2</v>
      </c>
      <c r="C8" s="18">
        <v>17.600000000000001</v>
      </c>
      <c r="D8" s="18">
        <v>12.1</v>
      </c>
      <c r="E8" s="18">
        <v>2</v>
      </c>
      <c r="F8" s="18">
        <v>8.4</v>
      </c>
      <c r="G8" s="18">
        <v>23.3</v>
      </c>
      <c r="H8" s="18">
        <v>18.2</v>
      </c>
      <c r="I8" s="18">
        <v>1.2</v>
      </c>
      <c r="J8" s="18">
        <v>15.2</v>
      </c>
      <c r="K8" s="18">
        <f t="shared" si="0"/>
        <v>100.00000000000001</v>
      </c>
      <c r="L8" s="79">
        <f>SUM(L6:L7)</f>
        <v>13670</v>
      </c>
    </row>
    <row r="9" spans="1:12" s="4" customFormat="1" ht="15" customHeight="1" x14ac:dyDescent="0.2">
      <c r="A9" s="48" t="s">
        <v>9</v>
      </c>
      <c r="B9" s="49">
        <v>2.2000000000000002</v>
      </c>
      <c r="C9" s="49">
        <v>19.399999999999999</v>
      </c>
      <c r="D9" s="49">
        <v>17.100000000000001</v>
      </c>
      <c r="E9" s="49">
        <f>1.8+1.1</f>
        <v>2.9000000000000004</v>
      </c>
      <c r="F9" s="49">
        <v>10</v>
      </c>
      <c r="G9" s="49">
        <v>23.2</v>
      </c>
      <c r="H9" s="49">
        <v>13.7</v>
      </c>
      <c r="I9" s="49">
        <v>1.9</v>
      </c>
      <c r="J9" s="49">
        <v>9.6</v>
      </c>
      <c r="K9" s="50">
        <f t="shared" si="0"/>
        <v>100</v>
      </c>
      <c r="L9" s="51">
        <v>2336</v>
      </c>
    </row>
    <row r="10" spans="1:12" s="4" customFormat="1" ht="15" customHeight="1" x14ac:dyDescent="0.2">
      <c r="A10" s="48" t="s">
        <v>10</v>
      </c>
      <c r="B10" s="49">
        <v>2.2999999999999998</v>
      </c>
      <c r="C10" s="49">
        <v>16.7</v>
      </c>
      <c r="D10" s="49">
        <v>19.600000000000001</v>
      </c>
      <c r="E10" s="49">
        <f>3.9+1.4</f>
        <v>5.3</v>
      </c>
      <c r="F10" s="49">
        <v>11.2</v>
      </c>
      <c r="G10" s="49">
        <v>22.6</v>
      </c>
      <c r="H10" s="49">
        <v>13</v>
      </c>
      <c r="I10" s="49">
        <v>2.2000000000000002</v>
      </c>
      <c r="J10" s="49">
        <v>7.1</v>
      </c>
      <c r="K10" s="50">
        <f t="shared" si="0"/>
        <v>99.999999999999986</v>
      </c>
      <c r="L10" s="51">
        <f>1643+1636</f>
        <v>3279</v>
      </c>
    </row>
    <row r="11" spans="1:12" s="4" customFormat="1" ht="15" customHeight="1" x14ac:dyDescent="0.2">
      <c r="A11" s="48" t="s">
        <v>11</v>
      </c>
      <c r="B11" s="49">
        <v>2.2999999999999998</v>
      </c>
      <c r="C11" s="49">
        <v>18.899999999999999</v>
      </c>
      <c r="D11" s="49">
        <v>9.6999999999999993</v>
      </c>
      <c r="E11" s="49">
        <f>0.8+0.2</f>
        <v>1</v>
      </c>
      <c r="F11" s="49">
        <v>9.9</v>
      </c>
      <c r="G11" s="49">
        <v>25</v>
      </c>
      <c r="H11" s="49">
        <v>22.9</v>
      </c>
      <c r="I11" s="49">
        <v>1.1000000000000001</v>
      </c>
      <c r="J11" s="49">
        <v>9.1999999999999993</v>
      </c>
      <c r="K11" s="50">
        <f t="shared" si="0"/>
        <v>99.999999999999986</v>
      </c>
      <c r="L11" s="51">
        <f>487+569</f>
        <v>1056</v>
      </c>
    </row>
    <row r="12" spans="1:12" s="5" customFormat="1" ht="15" customHeight="1" x14ac:dyDescent="0.2">
      <c r="A12" s="18" t="s">
        <v>19</v>
      </c>
      <c r="B12" s="18">
        <v>2.2999999999999998</v>
      </c>
      <c r="C12" s="18">
        <v>18</v>
      </c>
      <c r="D12" s="18">
        <v>17.100000000000001</v>
      </c>
      <c r="E12" s="18">
        <v>3.8</v>
      </c>
      <c r="F12" s="18">
        <v>10.6</v>
      </c>
      <c r="G12" s="18">
        <v>23.2</v>
      </c>
      <c r="H12" s="18">
        <v>14.8</v>
      </c>
      <c r="I12" s="18">
        <v>1.9</v>
      </c>
      <c r="J12" s="18">
        <v>8.3000000000000007</v>
      </c>
      <c r="K12" s="18">
        <f t="shared" si="0"/>
        <v>100</v>
      </c>
      <c r="L12" s="56">
        <f>SUM(L9:L11)</f>
        <v>6671</v>
      </c>
    </row>
    <row r="13" spans="1:12" s="4" customFormat="1" ht="15" customHeight="1" x14ac:dyDescent="0.2">
      <c r="A13" s="48" t="s">
        <v>4</v>
      </c>
      <c r="B13" s="49">
        <v>2.2999999999999998</v>
      </c>
      <c r="C13" s="49">
        <v>12.2</v>
      </c>
      <c r="D13" s="49">
        <v>2.7</v>
      </c>
      <c r="E13" s="49">
        <v>0.5</v>
      </c>
      <c r="F13" s="49">
        <v>5.7</v>
      </c>
      <c r="G13" s="49">
        <v>22.5</v>
      </c>
      <c r="H13" s="49">
        <v>28.9</v>
      </c>
      <c r="I13" s="49">
        <v>1.6</v>
      </c>
      <c r="J13" s="49">
        <v>23.6</v>
      </c>
      <c r="K13" s="50">
        <f t="shared" si="0"/>
        <v>100</v>
      </c>
      <c r="L13" s="51">
        <v>436</v>
      </c>
    </row>
    <row r="14" spans="1:12" s="4" customFormat="1" ht="15" customHeight="1" x14ac:dyDescent="0.2">
      <c r="A14" s="48" t="s">
        <v>12</v>
      </c>
      <c r="B14" s="49">
        <v>1.2</v>
      </c>
      <c r="C14" s="49">
        <v>16.8</v>
      </c>
      <c r="D14" s="49">
        <v>6.5</v>
      </c>
      <c r="E14" s="49">
        <v>0.6</v>
      </c>
      <c r="F14" s="49">
        <v>6.9</v>
      </c>
      <c r="G14" s="49">
        <v>24.1</v>
      </c>
      <c r="H14" s="49">
        <v>24.4</v>
      </c>
      <c r="I14" s="49">
        <v>2.1</v>
      </c>
      <c r="J14" s="49">
        <v>17.399999999999999</v>
      </c>
      <c r="K14" s="50">
        <f t="shared" si="0"/>
        <v>100</v>
      </c>
      <c r="L14" s="51">
        <f>593+561+544+54+36+33</f>
        <v>1821</v>
      </c>
    </row>
    <row r="15" spans="1:12" s="5" customFormat="1" ht="15" customHeight="1" x14ac:dyDescent="0.2">
      <c r="A15" s="18" t="s">
        <v>20</v>
      </c>
      <c r="B15" s="18">
        <v>1.4</v>
      </c>
      <c r="C15" s="18">
        <v>15.9</v>
      </c>
      <c r="D15" s="18">
        <v>5.8</v>
      </c>
      <c r="E15" s="18">
        <v>0.5</v>
      </c>
      <c r="F15" s="18">
        <v>6.7</v>
      </c>
      <c r="G15" s="18">
        <v>23.7</v>
      </c>
      <c r="H15" s="18">
        <v>25.4</v>
      </c>
      <c r="I15" s="18">
        <v>2</v>
      </c>
      <c r="J15" s="18">
        <v>18.600000000000001</v>
      </c>
      <c r="K15" s="18">
        <f t="shared" si="0"/>
        <v>100</v>
      </c>
      <c r="L15" s="56">
        <f>SUM(L13:L14)</f>
        <v>2257</v>
      </c>
    </row>
    <row r="16" spans="1:12" s="5" customFormat="1" ht="15" customHeight="1" x14ac:dyDescent="0.2">
      <c r="A16" s="53" t="s">
        <v>15</v>
      </c>
      <c r="B16" s="54">
        <v>2</v>
      </c>
      <c r="C16" s="54">
        <v>17.5</v>
      </c>
      <c r="D16" s="54">
        <v>13</v>
      </c>
      <c r="E16" s="54">
        <v>2.4</v>
      </c>
      <c r="F16" s="54">
        <v>8.9</v>
      </c>
      <c r="G16" s="54">
        <v>23.3</v>
      </c>
      <c r="H16" s="54">
        <v>17.899999999999999</v>
      </c>
      <c r="I16" s="54">
        <v>1.5</v>
      </c>
      <c r="J16" s="54">
        <v>13.5</v>
      </c>
      <c r="K16" s="55">
        <f t="shared" si="0"/>
        <v>100</v>
      </c>
      <c r="L16" s="56">
        <f>+L8+L12+L15</f>
        <v>22598</v>
      </c>
    </row>
    <row r="17" spans="1:12" x14ac:dyDescent="0.2">
      <c r="A17" s="5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3" t="s">
        <v>63</v>
      </c>
    </row>
    <row r="18" spans="1:12" s="4" customFormat="1" ht="16.5" customHeight="1" x14ac:dyDescent="0.2">
      <c r="A18" s="4" t="s">
        <v>25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</row>
    <row r="19" spans="1:12" s="4" customFormat="1" ht="11.25" x14ac:dyDescent="0.2">
      <c r="A19" s="32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</row>
    <row r="20" spans="1:12" s="4" customFormat="1" ht="11.25" x14ac:dyDescent="0.2">
      <c r="A20" s="4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1:12" s="4" customFormat="1" ht="11.25" x14ac:dyDescent="0.2">
      <c r="A21" s="4" t="s">
        <v>66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s="4" customFormat="1" ht="11.25" x14ac:dyDescent="0.2">
      <c r="A22" s="4" t="s">
        <v>50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5" spans="1:12" x14ac:dyDescent="0.2">
      <c r="A25" s="4" t="s">
        <v>32</v>
      </c>
    </row>
    <row r="26" spans="1:12" x14ac:dyDescent="0.2">
      <c r="A26" s="4" t="s">
        <v>51</v>
      </c>
    </row>
  </sheetData>
  <mergeCells count="1">
    <mergeCell ref="A1:C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R31"/>
  <sheetViews>
    <sheetView showGridLines="0" workbookViewId="0">
      <selection activeCell="A9" sqref="A9"/>
    </sheetView>
  </sheetViews>
  <sheetFormatPr baseColWidth="10" defaultRowHeight="15" customHeight="1" x14ac:dyDescent="0.25"/>
  <cols>
    <col min="1" max="1" width="39.85546875" style="14" customWidth="1"/>
    <col min="2" max="11" width="10.7109375" customWidth="1"/>
  </cols>
  <sheetData>
    <row r="1" spans="1:44" ht="15.75" x14ac:dyDescent="0.25">
      <c r="A1" s="31" t="s">
        <v>57</v>
      </c>
      <c r="B1" s="31"/>
      <c r="C1" s="31"/>
      <c r="D1" s="1"/>
      <c r="E1" s="1"/>
      <c r="F1" s="1"/>
      <c r="G1" s="1"/>
      <c r="H1" s="2"/>
      <c r="I1" s="1"/>
      <c r="J1" s="1"/>
      <c r="K1" s="1"/>
    </row>
    <row r="2" spans="1:44" ht="12" x14ac:dyDescent="0.2">
      <c r="A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44" s="19" customFormat="1" ht="15" customHeight="1" x14ac:dyDescent="0.2">
      <c r="A3" s="30" t="s">
        <v>61</v>
      </c>
      <c r="B3" s="20"/>
      <c r="C3" s="20"/>
      <c r="D3" s="20"/>
      <c r="E3" s="20"/>
      <c r="F3" s="20"/>
      <c r="G3" s="20"/>
    </row>
    <row r="4" spans="1:44" s="19" customFormat="1" ht="15" customHeight="1" x14ac:dyDescent="0.2">
      <c r="A4" s="29"/>
      <c r="B4" s="29"/>
      <c r="C4" s="29"/>
    </row>
    <row r="5" spans="1:44" s="4" customFormat="1" ht="14.25" customHeight="1" x14ac:dyDescent="0.2">
      <c r="A5" s="75"/>
      <c r="B5" s="73" t="s">
        <v>13</v>
      </c>
      <c r="C5" s="73"/>
      <c r="D5" s="73"/>
      <c r="E5" s="73"/>
      <c r="F5" s="73"/>
      <c r="G5" s="74" t="s">
        <v>34</v>
      </c>
      <c r="H5" s="73"/>
      <c r="I5" s="73"/>
      <c r="J5" s="73"/>
      <c r="K5" s="7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4" customFormat="1" ht="31.5" customHeight="1" x14ac:dyDescent="0.2">
      <c r="A6" s="76"/>
      <c r="B6" s="66" t="s">
        <v>23</v>
      </c>
      <c r="C6" s="66" t="s">
        <v>24</v>
      </c>
      <c r="D6" s="66" t="s">
        <v>5</v>
      </c>
      <c r="E6" s="66" t="s">
        <v>7</v>
      </c>
      <c r="F6" s="67" t="s">
        <v>6</v>
      </c>
      <c r="G6" s="66" t="s">
        <v>23</v>
      </c>
      <c r="H6" s="66" t="s">
        <v>24</v>
      </c>
      <c r="I6" s="66" t="s">
        <v>5</v>
      </c>
      <c r="J6" s="66" t="s">
        <v>7</v>
      </c>
      <c r="K6" s="67" t="s">
        <v>6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4" customFormat="1" ht="15" customHeight="1" x14ac:dyDescent="0.2">
      <c r="A7" s="10" t="s">
        <v>31</v>
      </c>
      <c r="B7" s="21">
        <v>16.3</v>
      </c>
      <c r="C7" s="21">
        <v>8.6</v>
      </c>
      <c r="D7" s="21">
        <v>40.799999999999997</v>
      </c>
      <c r="E7" s="21">
        <v>34.299999999999997</v>
      </c>
      <c r="F7" s="22">
        <f t="shared" ref="F7:F12" si="0">SUM(B7:E7)</f>
        <v>99.999999999999986</v>
      </c>
      <c r="G7" s="21">
        <v>36.1</v>
      </c>
      <c r="H7" s="21">
        <v>13.3</v>
      </c>
      <c r="I7" s="21">
        <v>42.8</v>
      </c>
      <c r="J7" s="21">
        <v>7.8</v>
      </c>
      <c r="K7" s="22">
        <f>SUM(G7:J7)</f>
        <v>100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4" customFormat="1" ht="15" customHeight="1" x14ac:dyDescent="0.2">
      <c r="A8" s="10" t="s">
        <v>14</v>
      </c>
      <c r="B8" s="21">
        <v>4.3</v>
      </c>
      <c r="C8" s="21">
        <v>4.0999999999999996</v>
      </c>
      <c r="D8" s="21">
        <v>32</v>
      </c>
      <c r="E8" s="21">
        <v>59.6</v>
      </c>
      <c r="F8" s="22">
        <f t="shared" si="0"/>
        <v>100</v>
      </c>
      <c r="G8" s="21"/>
      <c r="H8" s="21"/>
      <c r="I8" s="21"/>
      <c r="J8" s="21"/>
      <c r="K8" s="2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5" customFormat="1" ht="15" customHeight="1" x14ac:dyDescent="0.2">
      <c r="A9" s="18" t="s">
        <v>22</v>
      </c>
      <c r="B9" s="23">
        <v>16</v>
      </c>
      <c r="C9" s="23">
        <v>8.4</v>
      </c>
      <c r="D9" s="23">
        <v>40.5</v>
      </c>
      <c r="E9" s="23">
        <v>35.1</v>
      </c>
      <c r="F9" s="23">
        <f t="shared" si="0"/>
        <v>100</v>
      </c>
      <c r="G9" s="23">
        <v>36.1</v>
      </c>
      <c r="H9" s="23">
        <v>13.3</v>
      </c>
      <c r="I9" s="23">
        <v>42.8</v>
      </c>
      <c r="J9" s="23">
        <v>7.8</v>
      </c>
      <c r="K9" s="23">
        <f t="shared" ref="K9" si="1">SUM(K7:K8)</f>
        <v>100</v>
      </c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5" customFormat="1" ht="15" customHeight="1" x14ac:dyDescent="0.2">
      <c r="A10" s="10" t="s">
        <v>9</v>
      </c>
      <c r="B10" s="21">
        <v>22.4</v>
      </c>
      <c r="C10" s="21">
        <v>10.199999999999999</v>
      </c>
      <c r="D10" s="21">
        <v>42</v>
      </c>
      <c r="E10" s="21">
        <v>25.4</v>
      </c>
      <c r="F10" s="22">
        <f t="shared" si="0"/>
        <v>100</v>
      </c>
      <c r="G10" s="21">
        <v>37.200000000000003</v>
      </c>
      <c r="H10" s="21">
        <v>15.6</v>
      </c>
      <c r="I10" s="21">
        <v>39.200000000000003</v>
      </c>
      <c r="J10" s="21">
        <v>8</v>
      </c>
      <c r="K10" s="22">
        <f>SUM(G10:J10)</f>
        <v>100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5" customFormat="1" ht="15" customHeight="1" x14ac:dyDescent="0.2">
      <c r="A11" s="10" t="s">
        <v>10</v>
      </c>
      <c r="B11" s="21">
        <v>28.1</v>
      </c>
      <c r="C11" s="21">
        <v>11.5</v>
      </c>
      <c r="D11" s="21">
        <v>38.1</v>
      </c>
      <c r="E11" s="21">
        <v>22.3</v>
      </c>
      <c r="F11" s="22">
        <f t="shared" si="0"/>
        <v>100</v>
      </c>
      <c r="G11" s="21">
        <v>33.1</v>
      </c>
      <c r="H11" s="21">
        <v>15.7</v>
      </c>
      <c r="I11" s="21">
        <v>42.2</v>
      </c>
      <c r="J11" s="21">
        <v>9</v>
      </c>
      <c r="K11" s="22">
        <f t="shared" ref="K11:K12" si="2">SUM(G11:J11)</f>
        <v>100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s="5" customFormat="1" ht="15" customHeight="1" x14ac:dyDescent="0.2">
      <c r="A12" s="10" t="s">
        <v>11</v>
      </c>
      <c r="B12" s="21">
        <v>13.5</v>
      </c>
      <c r="C12" s="21">
        <v>10</v>
      </c>
      <c r="D12" s="21">
        <v>43.6</v>
      </c>
      <c r="E12" s="21">
        <v>32.9</v>
      </c>
      <c r="F12" s="22">
        <f t="shared" si="0"/>
        <v>100</v>
      </c>
      <c r="G12" s="21">
        <v>32.1</v>
      </c>
      <c r="H12" s="21">
        <v>14.2</v>
      </c>
      <c r="I12" s="21">
        <v>44.7</v>
      </c>
      <c r="J12" s="21">
        <v>9</v>
      </c>
      <c r="K12" s="22">
        <f t="shared" si="2"/>
        <v>100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s="5" customFormat="1" ht="15" customHeight="1" x14ac:dyDescent="0.2">
      <c r="A13" s="10" t="s">
        <v>21</v>
      </c>
      <c r="B13" s="21"/>
      <c r="C13" s="21"/>
      <c r="D13" s="21"/>
      <c r="E13" s="21"/>
      <c r="F13" s="22"/>
      <c r="G13" s="21"/>
      <c r="H13" s="21"/>
      <c r="I13" s="21"/>
      <c r="J13" s="21"/>
      <c r="K13" s="22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s="5" customFormat="1" ht="15" customHeight="1" x14ac:dyDescent="0.2">
      <c r="A14" s="18" t="s">
        <v>19</v>
      </c>
      <c r="B14" s="23">
        <v>23.6</v>
      </c>
      <c r="C14" s="23">
        <v>10.8</v>
      </c>
      <c r="D14" s="23">
        <v>40.4</v>
      </c>
      <c r="E14" s="23">
        <v>25.2</v>
      </c>
      <c r="F14" s="24">
        <f>SUM(B14:E14)</f>
        <v>100.00000000000001</v>
      </c>
      <c r="G14" s="23">
        <v>34.200000000000003</v>
      </c>
      <c r="H14" s="23">
        <v>15.2</v>
      </c>
      <c r="I14" s="23">
        <v>42</v>
      </c>
      <c r="J14" s="23">
        <v>8.6</v>
      </c>
      <c r="K14" s="24">
        <f>SUM(G14:J14)</f>
        <v>100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s="5" customFormat="1" ht="15" customHeight="1" x14ac:dyDescent="0.2">
      <c r="A15" s="10" t="s">
        <v>4</v>
      </c>
      <c r="B15" s="21">
        <v>4.0999999999999996</v>
      </c>
      <c r="C15" s="21">
        <v>5.7</v>
      </c>
      <c r="D15" s="21">
        <v>37.200000000000003</v>
      </c>
      <c r="E15" s="21">
        <v>53</v>
      </c>
      <c r="F15" s="22">
        <f>SUM(B15:E15)</f>
        <v>100</v>
      </c>
      <c r="G15" s="21"/>
      <c r="H15" s="21"/>
      <c r="I15" s="21"/>
      <c r="J15" s="21"/>
      <c r="K15" s="2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s="5" customFormat="1" ht="15" customHeight="1" x14ac:dyDescent="0.2">
      <c r="A16" s="10" t="s">
        <v>12</v>
      </c>
      <c r="B16" s="21">
        <v>8.9</v>
      </c>
      <c r="C16" s="21">
        <v>7.2</v>
      </c>
      <c r="D16" s="21">
        <v>41.4</v>
      </c>
      <c r="E16" s="21">
        <v>42.5</v>
      </c>
      <c r="F16" s="22">
        <f>SUM(B16:E16)</f>
        <v>100</v>
      </c>
      <c r="G16" s="21"/>
      <c r="H16" s="21"/>
      <c r="I16" s="21"/>
      <c r="J16" s="21"/>
      <c r="K16" s="22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s="5" customFormat="1" ht="15" customHeight="1" x14ac:dyDescent="0.2">
      <c r="A17" s="18" t="s">
        <v>20</v>
      </c>
      <c r="B17" s="23">
        <v>8</v>
      </c>
      <c r="C17" s="23">
        <v>6.9</v>
      </c>
      <c r="D17" s="23">
        <v>40.5</v>
      </c>
      <c r="E17" s="23">
        <v>44.6</v>
      </c>
      <c r="F17" s="24">
        <f>SUM(B17:E17)</f>
        <v>100</v>
      </c>
      <c r="G17" s="23"/>
      <c r="H17" s="23"/>
      <c r="I17" s="23"/>
      <c r="J17" s="23"/>
      <c r="K17" s="24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s="5" customFormat="1" ht="15" customHeight="1" x14ac:dyDescent="0.2">
      <c r="A18" s="63" t="s">
        <v>15</v>
      </c>
      <c r="B18" s="64">
        <v>17.3</v>
      </c>
      <c r="C18" s="64">
        <v>8.9</v>
      </c>
      <c r="D18" s="64">
        <v>40.5</v>
      </c>
      <c r="E18" s="64">
        <v>33.299999999999997</v>
      </c>
      <c r="F18" s="65">
        <f>SUM(B18:E18)</f>
        <v>100</v>
      </c>
      <c r="G18" s="64">
        <v>35.200000000000003</v>
      </c>
      <c r="H18" s="64">
        <v>14.2</v>
      </c>
      <c r="I18" s="64">
        <v>42.4</v>
      </c>
      <c r="J18" s="64">
        <v>8.1999999999999993</v>
      </c>
      <c r="K18" s="64">
        <f>SUM(G18:J18)</f>
        <v>100.00000000000001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s="4" customFormat="1" ht="15" customHeight="1" x14ac:dyDescent="0.2">
      <c r="A19" s="5" t="s">
        <v>47</v>
      </c>
      <c r="B19" s="5"/>
      <c r="C19" s="5"/>
      <c r="D19" s="13"/>
      <c r="E19" s="13"/>
      <c r="F19" s="13"/>
      <c r="G19" s="13"/>
      <c r="H19" s="13"/>
      <c r="I19" s="13"/>
      <c r="J19" s="13"/>
      <c r="K19" s="13" t="s">
        <v>62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9" customFormat="1" ht="15" customHeight="1" x14ac:dyDescent="0.2">
      <c r="A20" s="77" t="s">
        <v>29</v>
      </c>
      <c r="B20" s="77"/>
      <c r="C20" s="78"/>
      <c r="D20" s="78"/>
      <c r="E20" s="20"/>
      <c r="F20" s="20"/>
      <c r="G20" s="20"/>
      <c r="H20" s="20"/>
      <c r="I20" s="20"/>
      <c r="J20" s="20"/>
      <c r="K20" s="20"/>
      <c r="L20" s="8"/>
    </row>
    <row r="21" spans="1:44" s="19" customFormat="1" ht="15" customHeight="1" x14ac:dyDescent="0.2">
      <c r="A21" s="72" t="s">
        <v>65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8"/>
    </row>
    <row r="22" spans="1:44" s="19" customFormat="1" ht="15" customHeight="1" x14ac:dyDescent="0.2">
      <c r="A22" s="25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44" s="19" customFormat="1" ht="15" customHeight="1" x14ac:dyDescent="0.2">
      <c r="A23" s="4" t="s">
        <v>33</v>
      </c>
    </row>
    <row r="24" spans="1:44" s="19" customFormat="1" ht="15" customHeight="1" x14ac:dyDescent="0.2">
      <c r="A24" s="4" t="s">
        <v>48</v>
      </c>
      <c r="B24" s="10"/>
      <c r="C24" s="4"/>
      <c r="D24" s="4"/>
      <c r="E24" s="4"/>
      <c r="F24" s="4"/>
    </row>
    <row r="25" spans="1:44" s="19" customFormat="1" ht="15" customHeight="1" x14ac:dyDescent="0.2">
      <c r="A25" s="10"/>
      <c r="B25" s="10"/>
      <c r="C25" s="4"/>
      <c r="D25" s="46"/>
      <c r="E25" s="46"/>
      <c r="F25" s="46"/>
      <c r="G25" s="47"/>
      <c r="H25" s="47"/>
    </row>
    <row r="26" spans="1:44" ht="15" customHeight="1" x14ac:dyDescent="0.25">
      <c r="A26" s="15"/>
    </row>
    <row r="27" spans="1:44" s="9" customFormat="1" ht="12.95" customHeight="1" x14ac:dyDescent="0.2">
      <c r="A27" s="16"/>
      <c r="B27" s="26"/>
      <c r="C27" s="26"/>
      <c r="D27" s="26"/>
      <c r="E27" s="26"/>
      <c r="H27" s="11"/>
    </row>
    <row r="28" spans="1:44" s="9" customFormat="1" ht="12.95" customHeight="1" x14ac:dyDescent="0.25">
      <c r="A28" s="17"/>
      <c r="B28" s="26"/>
      <c r="C28" s="26"/>
      <c r="D28" s="26"/>
      <c r="E28" s="26"/>
      <c r="H28" s="11"/>
    </row>
    <row r="29" spans="1:44" s="9" customFormat="1" ht="12.95" customHeight="1" x14ac:dyDescent="0.25">
      <c r="A29" s="17"/>
      <c r="B29" s="12"/>
      <c r="H29" s="11"/>
    </row>
    <row r="30" spans="1:44" s="9" customFormat="1" ht="3.75" customHeight="1" x14ac:dyDescent="0.25">
      <c r="A30" s="17"/>
      <c r="B30" s="12"/>
      <c r="H30" s="11"/>
    </row>
    <row r="31" spans="1:44" s="9" customFormat="1" ht="12.95" customHeight="1" x14ac:dyDescent="0.25">
      <c r="A31" s="17"/>
      <c r="B31" s="12"/>
      <c r="H31" s="11"/>
    </row>
  </sheetData>
  <mergeCells count="5">
    <mergeCell ref="A21:K21"/>
    <mergeCell ref="B5:F5"/>
    <mergeCell ref="G5:K5"/>
    <mergeCell ref="A5:A6"/>
    <mergeCell ref="A20:D20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9D437F7B-BEB4-4359-A72A-415B8E71E73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4.07 Notice</vt:lpstr>
      <vt:lpstr>4.07 tableau 1</vt:lpstr>
      <vt:lpstr>4.07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;4.03</dc:title>
  <dc:creator>DEPP-MENJ - Ministère de l'Education nationale et de la Jeunesse;Direction de l'évaluation de la prospective et de la performance</dc:creator>
  <cp:lastModifiedBy>Santa Susini</cp:lastModifiedBy>
  <cp:lastPrinted>2024-01-22T12:25:48Z</cp:lastPrinted>
  <dcterms:created xsi:type="dcterms:W3CDTF">2003-03-28T09:53:29Z</dcterms:created>
  <dcterms:modified xsi:type="dcterms:W3CDTF">2024-01-22T12:25:52Z</dcterms:modified>
  <cp:contentStatus>Publié</cp:contentStatus>
</cp:coreProperties>
</file>